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VSA MD/FINAL METODIKA/úprava_formulář/"/>
    </mc:Choice>
  </mc:AlternateContent>
  <xr:revisionPtr revIDLastSave="38" documentId="13_ncr:1_{CC3CED75-773A-4645-9E3A-7C9353986079}" xr6:coauthVersionLast="45" xr6:coauthVersionMax="45" xr10:uidLastSave="{B4A5136E-08E7-47A1-8E76-ED27D174B414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264" i="2"/>
  <c r="B261" i="2"/>
  <c r="B258" i="2"/>
  <c r="B255" i="2"/>
  <c r="B252" i="2"/>
  <c r="B249" i="2"/>
  <c r="B267" i="2" l="1"/>
  <c r="B224" i="2"/>
  <c r="B223" i="2"/>
  <c r="B226" i="2" s="1"/>
  <c r="B227" i="2" l="1"/>
  <c r="B242" i="2" l="1"/>
  <c r="B256" i="2" l="1"/>
  <c r="B253" i="2"/>
  <c r="B250" i="2"/>
  <c r="B262" i="2"/>
  <c r="B259" i="2"/>
  <c r="B265" i="2"/>
  <c r="B241" i="2"/>
  <c r="B268" i="2" s="1"/>
  <c r="B269" i="2" s="1"/>
  <c r="B238" i="2"/>
  <c r="B260" i="2" l="1"/>
  <c r="B266" i="2"/>
  <c r="B263" i="2"/>
  <c r="B257" i="2"/>
  <c r="B254" i="2"/>
  <c r="B251" i="2"/>
  <c r="B243" i="2"/>
  <c r="B158" i="2" l="1"/>
  <c r="B52" i="2"/>
  <c r="B51" i="2"/>
  <c r="B50" i="2"/>
  <c r="B244" i="2" l="1"/>
  <c r="B246" i="2" s="1"/>
</calcChain>
</file>

<file path=xl/sharedStrings.xml><?xml version="1.0" encoding="utf-8"?>
<sst xmlns="http://schemas.openxmlformats.org/spreadsheetml/2006/main" count="463" uniqueCount="388">
  <si>
    <t>Akce</t>
  </si>
  <si>
    <t>Vyplní žadatel</t>
  </si>
  <si>
    <t>Název akce</t>
  </si>
  <si>
    <t>Sportovní odvětví</t>
  </si>
  <si>
    <t>jiný druh sportu</t>
  </si>
  <si>
    <t>Kategorie sportu (olympijský / neolympijský)</t>
  </si>
  <si>
    <t>Individuální / kolektivní sport</t>
  </si>
  <si>
    <t>Věková kategorie</t>
  </si>
  <si>
    <t>Ročník akce (pořadí akce v historické řadě)</t>
  </si>
  <si>
    <t>pozn. v případě VSA, jejichž pořadatelství je přidělováno příslušnou mezinárodní organizací, uveďte i předchozí ročníky dané VSA konané v zahraniční.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</si>
  <si>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</si>
  <si>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</si>
  <si>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</si>
  <si>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</si>
  <si>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</si>
  <si>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</si>
  <si>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</si>
  <si>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</si>
  <si>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</si>
  <si>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</si>
  <si>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</si>
  <si>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</si>
  <si>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</si>
  <si>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</si>
  <si>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</si>
  <si>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</si>
  <si>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</si>
  <si>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</si>
  <si>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</si>
  <si>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</si>
  <si>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</si>
  <si>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</si>
  <si>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</si>
  <si>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</si>
  <si>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</si>
  <si>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</si>
  <si>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</si>
  <si>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</si>
  <si>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</si>
  <si>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</si>
  <si>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</si>
  <si>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</si>
  <si>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</si>
  <si>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</si>
  <si>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</si>
  <si>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</si>
  <si>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</si>
  <si>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</si>
  <si>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</si>
  <si>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</si>
  <si>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</si>
  <si>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</si>
  <si>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</si>
  <si>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</si>
  <si>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Doprovodná účast</t>
  </si>
  <si>
    <t>Počet členů realizačního doprovodu (trenéři, fyzioterapeuti, maséři, kustodi apod.)</t>
  </si>
  <si>
    <t>pozn. součet členů realizačního týmů u všech týmů</t>
  </si>
  <si>
    <t>z toho počet realizačního doprovodu ze zahraničí</t>
  </si>
  <si>
    <t>Počet funkcionářů, sportovních diplomatů, členů mezinárodního svazu apod.</t>
  </si>
  <si>
    <t>z toho počet funkcionářů ze zahraničí </t>
  </si>
  <si>
    <t>Počet dalších hostů a VIP hostů akce</t>
  </si>
  <si>
    <t>z toho počet hostů a VIP hostů ze zahraničí </t>
  </si>
  <si>
    <t>Počet zástupců médií - tisku, televize, tvůrců televizního signálu</t>
  </si>
  <si>
    <t>z toho počet zástupců médií ze zahraničí</t>
  </si>
  <si>
    <t>Reálná ambice české účasti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</si>
  <si>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</si>
  <si>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</si>
  <si>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</si>
  <si>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</si>
  <si>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</si>
  <si>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</si>
  <si>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</si>
  <si>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</si>
  <si>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</si>
  <si>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</si>
  <si>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</si>
  <si>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</si>
  <si>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</si>
  <si>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</si>
  <si>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</si>
  <si>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</si>
  <si>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</si>
  <si>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</si>
  <si>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</si>
  <si>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</si>
  <si>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</si>
  <si>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</si>
  <si>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Doprovodné akce v čase konání akce</t>
    </r>
    <r>
      <rPr>
        <sz val="10"/>
        <color theme="1"/>
        <rFont val="Arial Narrow"/>
        <family val="2"/>
        <charset val="238"/>
      </rPr>
      <t xml:space="preserve"> (s vrcholem v čase akce)</t>
    </r>
  </si>
  <si>
    <t>Celoroční / dlouhodobá koncepční práce s dětmi a mládeží vrcholící na akci</t>
  </si>
  <si>
    <t>název rozvojového programu (ve fázi přípravy postačuje pracovní název)</t>
  </si>
  <si>
    <t>stručný popis rozvojového programu / dlouhodobé aktivity</t>
  </si>
  <si>
    <t>počet zapojených sportovců v celém cyklu</t>
  </si>
  <si>
    <t>počet sportovců účastnících se finální akce</t>
  </si>
  <si>
    <t>termín finální akce</t>
  </si>
  <si>
    <t>Jednorázová dětská či mládežnická sportovní akce při příležitosti akce</t>
  </si>
  <si>
    <t>název akce (ve fázi přípravy postačuje pracovní název)</t>
  </si>
  <si>
    <t>stručný popis akce</t>
  </si>
  <si>
    <t>počet sportovců účastnících se akce</t>
  </si>
  <si>
    <t>termín akce (od - do)</t>
  </si>
  <si>
    <t>Akce pro veřejnost ve stejném sportu v průběhu akce</t>
  </si>
  <si>
    <t>Akce pro veřejnost v jiném sportu v průběhu akce</t>
  </si>
  <si>
    <r>
      <t>Doprovodný / výroční kongres, konference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</si>
  <si>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delegátů</t>
  </si>
  <si>
    <r>
      <t>Doprovodná školící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</si>
  <si>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školených osob</t>
  </si>
  <si>
    <r>
      <t>Doprovodná vzdělávací, osvětová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</si>
  <si>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 xml:space="preserve">počet účastníků </t>
  </si>
  <si>
    <t>Charitativní akce</t>
  </si>
  <si>
    <t>Fan zóna</t>
  </si>
  <si>
    <t>počet návštěvníků zóny</t>
  </si>
  <si>
    <t>Prezentační / podpisová akce pro fanoušky</t>
  </si>
  <si>
    <t>počet návštěvníků akce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</si>
  <si>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</si>
  <si>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</si>
  <si>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</si>
  <si>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</si>
  <si>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</si>
  <si>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</si>
  <si>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</si>
  <si>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</si>
  <si>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Medializace akce</t>
  </si>
  <si>
    <t>Internetový přenos / streaming na vlastním kanále </t>
  </si>
  <si>
    <t>Internetový přenos / streaming v rámci globální platformy </t>
  </si>
  <si>
    <t>Televizní přenos v rámci placených kanálů v ČR</t>
  </si>
  <si>
    <t>Televizní přenos v rámci placených kanálů v zahraničí</t>
  </si>
  <si>
    <t>Televizní přenos v rámci neplacených kanálů v ČR</t>
  </si>
  <si>
    <t>Televizní přenos v rámci neplacených kanálů v zahraničí</t>
  </si>
  <si>
    <t>Prezentace akce na sociálních médiích (Facebook, Instagram, …)</t>
  </si>
  <si>
    <t>Spolupráce s novinářů za účelem prezentace destinace</t>
  </si>
  <si>
    <t>Rozvoj sportovní infrastruktury, odkaz akce</t>
  </si>
  <si>
    <t>Výstavba nové sportovní infrastruktury (vyvoláno akcí)</t>
  </si>
  <si>
    <t>stručný popis výstavby nové infrastruktury</t>
  </si>
  <si>
    <t>Modernizace / rekonstrukce sportovní infrastruktury (vyvoláno akcí)</t>
  </si>
  <si>
    <t>stručný popis modernizace / rekonstrukce sportovní infrastruktury (vyvoláno akcí)</t>
  </si>
  <si>
    <t>Výstavba / modernizace podpůrné / doprovodné infrastruktury ve vazbě na akci</t>
  </si>
  <si>
    <t>stručný popis výstavby / modernizace podpůrné / doprovodné infrastruktury ve vazbě na akci</t>
  </si>
  <si>
    <t>Založení trvalé sportovní aktivity / projektu ve vazbě na akci</t>
  </si>
  <si>
    <t>stručný popis založení trvalé sportovní aktivity / projektu ve vazbě na akci</t>
  </si>
  <si>
    <t>Založení trvalé nesportovní aktivity / projektu ve vazbě na akci</t>
  </si>
  <si>
    <t>stručný popis založení trvalé nesportovní aktivity / projektu ve vazbě na akci</t>
  </si>
  <si>
    <t>Vytvoření nové dlouhodobě organizované opakované akce</t>
  </si>
  <si>
    <t>stručný popis vytvoření nové dlouhodobě organizované opakované akce</t>
  </si>
  <si>
    <t>Jiný odkaz akce směřující do rozvoje sportovní činnosti</t>
  </si>
  <si>
    <t>stručný popis Jiného odkazu akce směřující do rozvoje sportovní činnosti</t>
  </si>
  <si>
    <t>Marketingové zapojení NSA, přínos pro NSA</t>
  </si>
  <si>
    <t>Prezentace loga NSA (v rámci skupiny partnerských log)</t>
  </si>
  <si>
    <t>Dominantní prezentace loga NSA (např. v záběru TV, prostor startu/cíle, startovní čísla apod.)</t>
  </si>
  <si>
    <r>
      <t xml:space="preserve">Vstupenky pro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</si>
  <si>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t>pozn. vstupenky mohou být nabídnuty partnerům NSA nebo využity např. na další medializaci akce prostřednictví soutěže apod.</t>
  </si>
  <si>
    <r>
      <t xml:space="preserve">předpokládaný počet vstupenek pro NSA a partnery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</si>
  <si>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VIP vstupenky pro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</si>
  <si>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předpokládaný počet VIP vstupenek pro NSA a partnery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</si>
  <si>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t>Sponzorský vzkaz / injektáž v rámci TV přenosu </t>
  </si>
  <si>
    <t>Jiné významné marketingové plnění - prezentace NSA</t>
  </si>
  <si>
    <t>popis jiného významného marketingového plnění pro NSA</t>
  </si>
  <si>
    <t>Marketingové zapojení CzechTourism s prezentací ČR a/nebo místa konání</t>
  </si>
  <si>
    <t>pozn. jedná se o aktuální destinační logo používané agenturou CzechTourism viz brand.czechtourism.cz</t>
  </si>
  <si>
    <t>Prezentace loga ČR a/nebo místa konání (v rámci skupiny partnerských log)</t>
  </si>
  <si>
    <t>Dominantní prezentace loga ČR a/nebo místa konání (např. v záběru TV, prostor startu/cíle, start. čísla apod.)</t>
  </si>
  <si>
    <t>Sponzorský vzkaz ČR a/nebo místa konání / injektáž v rámci TV přenosu </t>
  </si>
  <si>
    <t>Jiné významné marketingové plnění - prezentace ČR a/nebo místa konání</t>
  </si>
  <si>
    <t>popis jiného významného marketingového plnění pro ČR a/nebo místa konání</t>
  </si>
  <si>
    <t>Rozpočet / náklady akce ( v Kč)</t>
  </si>
  <si>
    <t>Celkové mandatorní / podmíněné výdaje spojené s organizací akce (např. podmínky mezinárodní asociace) 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</si>
  <si>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</si>
  <si>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z toho způsobilé mandatorní výdaje spojené s organizací akce 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</si>
  <si>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</si>
  <si>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</si>
  <si>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</si>
  <si>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</si>
  <si>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</si>
  <si>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</si>
  <si>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</si>
  <si>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</si>
  <si>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</si>
  <si>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</si>
  <si>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pozn. Viz Výzva odstavec 10.1 f)</t>
  </si>
  <si>
    <t>Celkové osobní náklady</t>
  </si>
  <si>
    <t>z toho způsobilé osobní náklady</t>
  </si>
  <si>
    <t>pozn. Viz Výzva odstavec 10.1 k)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</si>
  <si>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</si>
  <si>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</si>
  <si>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</si>
  <si>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</si>
  <si>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</si>
  <si>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 xml:space="preserve">pozn. maximálně 70 % celkových nákladů VSA 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</si>
  <si>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</si>
  <si>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</si>
  <si>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</si>
  <si>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</si>
  <si>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</si>
  <si>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</si>
  <si>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</si>
  <si>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</si>
  <si>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</si>
  <si>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</si>
  <si>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</si>
  <si>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</si>
  <si>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</si>
  <si>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</si>
  <si>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</si>
  <si>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</si>
  <si>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</si>
  <si>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</si>
  <si>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</si>
  <si>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</si>
  <si>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</si>
  <si>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</si>
  <si>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</si>
  <si>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pozn. maximálně 10 % z celkových způsobilých nákladů</t>
  </si>
  <si>
    <t>Žádost o spolufinancování z celkových osobních nákladů</t>
  </si>
  <si>
    <t>pozn. maximálně 25 % z celkových způsobilých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</si>
  <si>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</si>
  <si>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</si>
  <si>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</si>
  <si>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</si>
  <si>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Id</t>
  </si>
  <si>
    <t>Olympijský / neolympijský sport</t>
  </si>
  <si>
    <t>Ano / Ne</t>
  </si>
  <si>
    <t>Kraj</t>
  </si>
  <si>
    <t xml:space="preserve">Umístění českých reprezentantů na posledních akcích </t>
  </si>
  <si>
    <t>měsíc</t>
  </si>
  <si>
    <t>adrenalinové sporty</t>
  </si>
  <si>
    <t>olympijský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</si>
  <si>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</si>
  <si>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</si>
  <si>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</si>
  <si>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</si>
  <si>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</si>
  <si>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</si>
  <si>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</si>
  <si>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</si>
  <si>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</si>
  <si>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aerobic</t>
  </si>
  <si>
    <t>neolympijský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</si>
  <si>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</si>
  <si>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</si>
  <si>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</si>
  <si>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</si>
  <si>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</si>
  <si>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</si>
  <si>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</si>
  <si>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</si>
  <si>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akrobatický rock and roll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</si>
  <si>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</si>
  <si>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</si>
  <si>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</si>
  <si>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</si>
  <si>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</si>
  <si>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</si>
  <si>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</si>
  <si>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americký fotbal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</si>
  <si>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</si>
  <si>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</si>
  <si>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</si>
  <si>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</si>
  <si>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</si>
  <si>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</si>
  <si>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atletika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</si>
  <si>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</si>
  <si>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</si>
  <si>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</si>
  <si>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</si>
  <si>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</si>
  <si>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badminton</t>
  </si>
  <si>
    <t>masters / senioři</t>
  </si>
  <si>
    <t>národní šampionát</t>
  </si>
  <si>
    <t>1x za dva roky / jedna destinace</t>
  </si>
  <si>
    <t>Ústecký kraj</t>
  </si>
  <si>
    <t>baseball</t>
  </si>
  <si>
    <t>regionální akce</t>
  </si>
  <si>
    <t>1x za tři a více let / různé destinace</t>
  </si>
  <si>
    <t>Liberecký kraj</t>
  </si>
  <si>
    <t>basketbal</t>
  </si>
  <si>
    <t>1x za tři a více let / jedna destinace</t>
  </si>
  <si>
    <t>Královéhradecký kraj</t>
  </si>
  <si>
    <t>beachvolejbal</t>
  </si>
  <si>
    <t>jednorázová neopakovatelná akce</t>
  </si>
  <si>
    <t>Pardubický kraj</t>
  </si>
  <si>
    <t>biatlon</t>
  </si>
  <si>
    <t>Kraj Vysočina</t>
  </si>
  <si>
    <t>billiard</t>
  </si>
  <si>
    <t>Jihomoravský kraj</t>
  </si>
  <si>
    <t>boby, skeleton</t>
  </si>
  <si>
    <t>Olomoucký kraj</t>
  </si>
  <si>
    <t>boccia</t>
  </si>
  <si>
    <t>Zlínský kraj</t>
  </si>
  <si>
    <t>box</t>
  </si>
  <si>
    <t>Moravskoslezský kraj</t>
  </si>
  <si>
    <t>branné sporty</t>
  </si>
  <si>
    <t>bridž</t>
  </si>
  <si>
    <t>curling</t>
  </si>
  <si>
    <t>cyklistika</t>
  </si>
  <si>
    <t>florbal</t>
  </si>
  <si>
    <t>fotbal</t>
  </si>
  <si>
    <t>futsal</t>
  </si>
  <si>
    <t>golf</t>
  </si>
  <si>
    <t>gymnastika</t>
  </si>
  <si>
    <t>hasičský sport</t>
  </si>
  <si>
    <t>házená</t>
  </si>
  <si>
    <t>hokejbal</t>
  </si>
  <si>
    <t>horolezectví</t>
  </si>
  <si>
    <t>jachting</t>
  </si>
  <si>
    <t>jezdectví</t>
  </si>
  <si>
    <t>jóga</t>
  </si>
  <si>
    <t>judo</t>
  </si>
  <si>
    <t>ju-jutsu</t>
  </si>
  <si>
    <t>kanoistika</t>
  </si>
  <si>
    <t>karate</t>
  </si>
  <si>
    <t>karetní hry</t>
  </si>
  <si>
    <t>kin-ball</t>
  </si>
  <si>
    <t>kolečkové sporty</t>
  </si>
  <si>
    <t>korfbal</t>
  </si>
  <si>
    <t>krasobruslení</t>
  </si>
  <si>
    <t>kuličky</t>
  </si>
  <si>
    <t>kulturistika</t>
  </si>
  <si>
    <t>kuše</t>
  </si>
  <si>
    <t>kuželky/bowling</t>
  </si>
  <si>
    <t>kynologický sport</t>
  </si>
  <si>
    <t>lakros</t>
  </si>
  <si>
    <t>lední hokej</t>
  </si>
  <si>
    <t>létající disk</t>
  </si>
  <si>
    <t>letecké sporty</t>
  </si>
  <si>
    <t>lukostřelba</t>
  </si>
  <si>
    <t>lyžování</t>
  </si>
  <si>
    <t>malý fotbal</t>
  </si>
  <si>
    <t>mažoretky</t>
  </si>
  <si>
    <t>metaná</t>
  </si>
  <si>
    <t>minigolf</t>
  </si>
  <si>
    <t>MMA</t>
  </si>
  <si>
    <t>modelářství</t>
  </si>
  <si>
    <t>moderní gymnastika</t>
  </si>
  <si>
    <t>moderní pětiboj</t>
  </si>
  <si>
    <t>motoristický sport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</si>
  <si>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</si>
  <si>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</si>
  <si>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</si>
  <si>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</si>
  <si>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</si>
  <si>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</si>
  <si>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potápěčství</t>
  </si>
  <si>
    <t>pozemní hokej</t>
  </si>
  <si>
    <t>přetahování lanem</t>
  </si>
  <si>
    <t>racketlon</t>
  </si>
  <si>
    <t>radioamatérský sport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</si>
  <si>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</si>
  <si>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</si>
  <si>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</si>
  <si>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</si>
  <si>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</si>
  <si>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</si>
  <si>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</si>
  <si>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</si>
  <si>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</si>
  <si>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</si>
  <si>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</si>
  <si>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</si>
  <si>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</si>
  <si>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</si>
  <si>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</si>
  <si>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taekwon-do WTF</t>
  </si>
  <si>
    <t>taneční sporty</t>
  </si>
  <si>
    <t>tenis</t>
  </si>
  <si>
    <t>triatlon</t>
  </si>
  <si>
    <t>turistika</t>
  </si>
  <si>
    <t>twirling</t>
  </si>
  <si>
    <t>veslování</t>
  </si>
  <si>
    <t>vodáctví / rafting</t>
  </si>
  <si>
    <t>vodní lyžování</t>
  </si>
  <si>
    <t>vodní motorismus</t>
  </si>
  <si>
    <t>vodní pólo</t>
  </si>
  <si>
    <t>vodní záchranný sport</t>
  </si>
  <si>
    <t>volejbal</t>
  </si>
  <si>
    <t>všestrannost</t>
  </si>
  <si>
    <t>vzpírání</t>
  </si>
  <si>
    <t>zápas</t>
  </si>
  <si>
    <t>multisportovní zaměření / sport pro všechny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</si>
  <si>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</si>
  <si>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</si>
  <si>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</si>
  <si>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</si>
  <si>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</si>
  <si>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</si>
  <si>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</si>
  <si>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</si>
  <si>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</si>
  <si>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</si>
  <si>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VSA MD - Příloha č. 4 Formulář Vstupní informace o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</si>
</sst>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9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1454817346722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14548173467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0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0" fillId="0" borderId="6" xfId="0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7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0" fontId="0" fillId="0" borderId="0" xfId="0" applyBorder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Fill="1" applyBorder="1"/>
    <xf numFmtId="166" fontId="10" fillId="0" borderId="7" xfId="1" applyNumberFormat="1" applyFon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6" xfId="0" applyFont="1" applyFill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3" fontId="2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Border="1"/>
    <xf numFmtId="3" fontId="0" fillId="0" borderId="27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Font="1"/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8" xfId="0" applyBorder="1"/>
    <xf numFmtId="166" fontId="0" fillId="0" borderId="29" xfId="1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left" indent="1"/>
    </xf>
    <xf numFmtId="165" fontId="2" fillId="0" borderId="31" xfId="0" applyNumberFormat="1" applyFont="1" applyBorder="1" applyAlignment="1" applyProtection="1">
      <alignment horizontal="center"/>
      <protection locked="0"/>
    </xf>
    <xf numFmtId="166" fontId="1" fillId="3" borderId="29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166" fontId="1" fillId="3" borderId="32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 applyProtection="1">
      <alignment horizontal="center"/>
      <protection locked="0"/>
    </xf>
    <xf numFmtId="0" fontId="0" fillId="0" borderId="30" xfId="0" applyBorder="1"/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 indent="1"/>
    </xf>
    <xf numFmtId="164" fontId="0" fillId="0" borderId="31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 horizontal="left" indent="1"/>
    </xf>
    <xf numFmtId="164" fontId="0" fillId="0" borderId="31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 wrapText="1"/>
      <protection locked="0"/>
    </xf>
    <xf numFmtId="0" fontId="0" fillId="0" borderId="34" xfId="0" applyBorder="1"/>
    <xf numFmtId="0" fontId="17" fillId="0" borderId="0" xfId="0" applyFont="1"/>
    <xf numFmtId="0" fontId="0" fillId="4" borderId="0" xfId="0" applyFont="1" applyFill="1"/>
    <xf numFmtId="0" fontId="3" fillId="0" borderId="0" xfId="0" applyFont="1" applyBorder="1"/>
    <xf numFmtId="3" fontId="3" fillId="4" borderId="0" xfId="0" applyNumberFormat="1" applyFont="1" applyFill="1" applyBorder="1" applyAlignment="1">
      <alignment horizontal="center"/>
    </xf>
    <xf numFmtId="0" fontId="1" fillId="2" borderId="20" xfId="0" applyFont="1" applyFill="1" applyBorder="1" applyAlignment="1" applyProtection="1">
      <alignment vertical="center"/>
    </xf>
    <xf numFmtId="3" fontId="1" fillId="2" borderId="21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166" fontId="0" fillId="3" borderId="9" xfId="1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165" fontId="0" fillId="3" borderId="4" xfId="2" applyNumberFormat="1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left" vertical="center"/>
    </xf>
    <xf numFmtId="165" fontId="2" fillId="3" borderId="7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/>
    </xf>
    <xf numFmtId="166" fontId="0" fillId="3" borderId="29" xfId="1" applyNumberFormat="1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left" vertical="center"/>
    </xf>
    <xf numFmtId="0" fontId="18" fillId="0" borderId="35" xfId="0" applyFont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sheetPr>
    <pageSetUpPr fitToPage="1"/>
  </sheetPr>
  <dimension ref="A1:J270"/>
  <sheetViews>
    <sheetView showGridLines="0" tabSelected="1" zoomScaleNormal="100" workbookViewId="0">
      <pane ySplit="1" topLeftCell="A2" activePane="bottomLeft" state="frozen"/>
      <selection activeCell="B9" sqref="B9"/>
      <selection pane="bottomLeft" activeCell="B7" sqref="B7"/>
    </sheetView>
  </sheetViews>
  <sheetFormatPr defaultRowHeight="12.75" x14ac:dyDescent="0.2"/>
  <cols>
    <col min="1" max="1" width="87.1640625" customWidth="1"/>
    <col min="2" max="2" width="54.5" style="14" customWidth="1"/>
    <col min="3" max="3" width="56.83203125" customWidth="1"/>
  </cols>
  <sheetData>
    <row r="1" spans="1:3" s="41" customFormat="1" ht="16.149999999999999" hidden="1" customHeight="1" x14ac:dyDescent="0.25">
      <c r="A1" s="126"/>
      <c r="B1" s="127"/>
    </row>
    <row r="2" spans="1:3" ht="42" customHeight="1" thickBot="1" x14ac:dyDescent="0.25">
      <c r="A2" s="141" t="s">
        <v>387</v>
      </c>
      <c r="B2" s="141"/>
    </row>
    <row r="3" spans="1:3" x14ac:dyDescent="0.2">
      <c r="A3" s="10" t="s">
        <v>0</v>
      </c>
      <c r="B3" s="15" t="s">
        <v>1</v>
      </c>
    </row>
    <row r="4" spans="1:3" x14ac:dyDescent="0.2">
      <c r="A4" s="2" t="s">
        <v>2</v>
      </c>
      <c r="B4" s="49"/>
    </row>
    <row r="5" spans="1:3" x14ac:dyDescent="0.2">
      <c r="A5" s="3" t="s">
        <v>3</v>
      </c>
      <c r="B5" s="50"/>
    </row>
    <row r="6" spans="1:3" x14ac:dyDescent="0.2">
      <c r="A6" s="3" t="s">
        <v>5</v>
      </c>
      <c r="B6" s="50"/>
    </row>
    <row r="7" spans="1:3" x14ac:dyDescent="0.2">
      <c r="A7" s="3" t="s">
        <v>6</v>
      </c>
      <c r="B7" s="50"/>
    </row>
    <row r="8" spans="1:3" x14ac:dyDescent="0.2">
      <c r="A8" s="3" t="s">
        <v>7</v>
      </c>
      <c r="B8" s="50"/>
    </row>
    <row r="9" spans="1:3" x14ac:dyDescent="0.2">
      <c r="A9" s="3" t="s">
        <v>8</v>
      </c>
      <c r="B9" s="50"/>
      <c r="C9" s="100" t="s">
        <v>9</v>
      </c>
    </row>
    <row r="10" spans="1:3" x14ac:dyDescent="0.2">
      <c r="A10" s="3" t="s">
        <v>10</v>
      </c>
      <c r="B10" s="50"/>
    </row>
    <row r="11" spans="1:3" x14ac:dyDescent="0.2">
      <c r="A11" s="8" t="s">
        <v>11</v>
      </c>
      <c r="B11" s="51"/>
    </row>
    <row r="12" spans="1:3" ht="13.5" thickBot="1" x14ac:dyDescent="0.25">
      <c r="A12" s="8" t="s">
        <v>12</v>
      </c>
      <c r="B12" s="51"/>
    </row>
    <row r="13" spans="1:3" ht="13.5" thickBot="1" x14ac:dyDescent="0.25">
      <c r="A13" s="9"/>
      <c r="B13" s="18"/>
    </row>
    <row r="14" spans="1:3" x14ac:dyDescent="0.2">
      <c r="A14" s="11" t="s">
        <v>13</v>
      </c>
      <c r="B14" s="15" t="s">
        <v>1</v>
      </c>
    </row>
    <row r="15" spans="1:3" x14ac:dyDescent="0.2">
      <c r="A15" s="2" t="s">
        <v>14</v>
      </c>
      <c r="B15" s="61"/>
    </row>
    <row r="16" spans="1:3" x14ac:dyDescent="0.2">
      <c r="A16" s="2" t="s">
        <v>15</v>
      </c>
      <c r="B16" s="50"/>
    </row>
    <row r="17" spans="1:4" x14ac:dyDescent="0.2">
      <c r="A17" s="19" t="s">
        <v>16</v>
      </c>
      <c r="B17" s="84"/>
    </row>
    <row r="18" spans="1:4" x14ac:dyDescent="0.2">
      <c r="A18" s="19" t="s">
        <v>17</v>
      </c>
      <c r="B18" s="84"/>
      <c r="D18" s="40"/>
    </row>
    <row r="19" spans="1:4" x14ac:dyDescent="0.2">
      <c r="A19" s="19" t="s">
        <v>18</v>
      </c>
      <c r="B19" s="61"/>
    </row>
    <row r="20" spans="1:4" x14ac:dyDescent="0.2">
      <c r="A20" s="2" t="s">
        <v>19</v>
      </c>
      <c r="B20" s="16"/>
    </row>
    <row r="21" spans="1:4" x14ac:dyDescent="0.2">
      <c r="A21" s="19" t="s">
        <v>20</v>
      </c>
      <c r="B21" s="84"/>
    </row>
    <row r="22" spans="1:4" ht="13.5" thickBot="1" x14ac:dyDescent="0.25">
      <c r="A22" s="20" t="s">
        <v>21</v>
      </c>
      <c r="B22" s="54"/>
    </row>
    <row r="23" spans="1:4" ht="13.5" thickTop="1" x14ac:dyDescent="0.2">
      <c r="A23" s="103" t="s">
        <v>22</v>
      </c>
      <c r="B23" s="118"/>
    </row>
    <row r="24" spans="1:4" x14ac:dyDescent="0.2">
      <c r="A24" s="5" t="s">
        <v>23</v>
      </c>
      <c r="B24" s="50"/>
    </row>
    <row r="25" spans="1:4" x14ac:dyDescent="0.2">
      <c r="A25" s="19" t="s">
        <v>24</v>
      </c>
      <c r="B25" s="52"/>
    </row>
    <row r="26" spans="1:4" ht="13.5" thickBot="1" x14ac:dyDescent="0.25">
      <c r="A26" s="116" t="s">
        <v>25</v>
      </c>
      <c r="B26" s="117"/>
    </row>
    <row r="27" spans="1:4" ht="13.5" thickTop="1" x14ac:dyDescent="0.2">
      <c r="A27" s="103" t="s">
        <v>26</v>
      </c>
      <c r="B27" s="118"/>
    </row>
    <row r="28" spans="1:4" x14ac:dyDescent="0.2">
      <c r="A28" s="5" t="s">
        <v>27</v>
      </c>
      <c r="B28" s="50"/>
    </row>
    <row r="29" spans="1:4" x14ac:dyDescent="0.2">
      <c r="A29" s="19" t="s">
        <v>28</v>
      </c>
      <c r="B29" s="52"/>
    </row>
    <row r="30" spans="1:4" ht="13.5" thickBot="1" x14ac:dyDescent="0.25">
      <c r="A30" s="116" t="s">
        <v>29</v>
      </c>
      <c r="B30" s="117"/>
    </row>
    <row r="31" spans="1:4" ht="13.5" thickTop="1" x14ac:dyDescent="0.2">
      <c r="A31" s="103" t="s">
        <v>30</v>
      </c>
      <c r="B31" s="115"/>
    </row>
    <row r="32" spans="1:4" x14ac:dyDescent="0.2">
      <c r="A32" s="5" t="s">
        <v>31</v>
      </c>
      <c r="B32" s="50"/>
    </row>
    <row r="33" spans="1:3" x14ac:dyDescent="0.2">
      <c r="A33" s="19" t="s">
        <v>32</v>
      </c>
      <c r="B33" s="54"/>
    </row>
    <row r="34" spans="1:3" ht="13.5" thickBot="1" x14ac:dyDescent="0.25">
      <c r="A34" s="116" t="s">
        <v>33</v>
      </c>
      <c r="B34" s="117"/>
    </row>
    <row r="35" spans="1:3" ht="13.5" thickTop="1" x14ac:dyDescent="0.2">
      <c r="A35" s="21" t="s">
        <v>34</v>
      </c>
      <c r="B35" s="55"/>
    </row>
    <row r="36" spans="1:3" x14ac:dyDescent="0.2">
      <c r="A36" s="5" t="s">
        <v>35</v>
      </c>
      <c r="B36" s="50"/>
    </row>
    <row r="37" spans="1:3" x14ac:dyDescent="0.2">
      <c r="A37" s="19" t="s">
        <v>36</v>
      </c>
      <c r="B37" s="54"/>
    </row>
    <row r="38" spans="1:3" ht="13.5" thickBot="1" x14ac:dyDescent="0.25">
      <c r="A38" s="19" t="s">
        <v>37</v>
      </c>
      <c r="B38" s="54"/>
    </row>
    <row r="39" spans="1:3" ht="13.5" thickBot="1" x14ac:dyDescent="0.25">
      <c r="A39" s="9"/>
      <c r="B39" s="18"/>
    </row>
    <row r="40" spans="1:3" x14ac:dyDescent="0.2">
      <c r="A40" s="11" t="s">
        <v>38</v>
      </c>
      <c r="B40" s="15" t="s">
        <v>1</v>
      </c>
    </row>
    <row r="41" spans="1:3" ht="13.5" thickBot="1" x14ac:dyDescent="0.25">
      <c r="A41" s="8" t="s">
        <v>39</v>
      </c>
      <c r="B41" s="51"/>
    </row>
    <row r="42" spans="1:3" ht="13.5" thickTop="1" x14ac:dyDescent="0.2">
      <c r="A42" s="103" t="s">
        <v>40</v>
      </c>
      <c r="B42" s="112"/>
      <c r="C42" t="s">
        <v>41</v>
      </c>
    </row>
    <row r="43" spans="1:3" s="30" customFormat="1" x14ac:dyDescent="0.2">
      <c r="A43" s="7" t="s">
        <v>42</v>
      </c>
      <c r="B43" s="57"/>
    </row>
    <row r="44" spans="1:3" s="30" customFormat="1" x14ac:dyDescent="0.2">
      <c r="A44" s="7" t="s">
        <v>43</v>
      </c>
      <c r="B44" s="57"/>
    </row>
    <row r="45" spans="1:3" ht="13.5" thickBot="1" x14ac:dyDescent="0.25">
      <c r="A45" s="113" t="s">
        <v>44</v>
      </c>
      <c r="B45" s="114"/>
    </row>
    <row r="46" spans="1:3" ht="13.5" thickTop="1" x14ac:dyDescent="0.2">
      <c r="A46" s="103" t="s">
        <v>45</v>
      </c>
      <c r="B46" s="112"/>
      <c r="C46" t="s">
        <v>46</v>
      </c>
    </row>
    <row r="47" spans="1:3" s="30" customFormat="1" x14ac:dyDescent="0.2">
      <c r="A47" s="7" t="s">
        <v>47</v>
      </c>
      <c r="B47" s="57"/>
    </row>
    <row r="48" spans="1:3" s="30" customFormat="1" x14ac:dyDescent="0.2">
      <c r="A48" s="7" t="s">
        <v>48</v>
      </c>
      <c r="B48" s="57"/>
    </row>
    <row r="49" spans="1:3" ht="13.5" thickBot="1" x14ac:dyDescent="0.25">
      <c r="A49" s="113" t="s">
        <v>49</v>
      </c>
      <c r="B49" s="114"/>
    </row>
    <row r="50" spans="1:3" ht="13.5" thickTop="1" x14ac:dyDescent="0.2">
      <c r="A50" s="69" t="s">
        <v>50</v>
      </c>
      <c r="B50" s="111">
        <f>B46+B42</f>
        <v>0</v>
      </c>
    </row>
    <row r="51" spans="1:3" x14ac:dyDescent="0.2">
      <c r="A51" s="7" t="s">
        <v>51</v>
      </c>
      <c r="B51" s="42">
        <f>B47+B43</f>
        <v>0</v>
      </c>
    </row>
    <row r="52" spans="1:3" x14ac:dyDescent="0.2">
      <c r="A52" s="7" t="s">
        <v>52</v>
      </c>
      <c r="B52" s="42">
        <f>B48+B44</f>
        <v>0</v>
      </c>
    </row>
    <row r="53" spans="1:3" ht="13.5" thickBot="1" x14ac:dyDescent="0.25">
      <c r="A53" s="37" t="s">
        <v>53</v>
      </c>
      <c r="B53" s="58">
        <f>MAX(B49,B45)</f>
        <v>0</v>
      </c>
    </row>
    <row r="54" spans="1:3" ht="13.5" thickBot="1" x14ac:dyDescent="0.25">
      <c r="A54" s="9"/>
      <c r="B54" s="18"/>
    </row>
    <row r="55" spans="1:3" x14ac:dyDescent="0.2">
      <c r="A55" s="11" t="s">
        <v>54</v>
      </c>
      <c r="B55" s="15" t="s">
        <v>1</v>
      </c>
    </row>
    <row r="56" spans="1:3" x14ac:dyDescent="0.2">
      <c r="A56" s="3" t="s">
        <v>55</v>
      </c>
      <c r="B56" s="50"/>
      <c r="C56" t="s">
        <v>56</v>
      </c>
    </row>
    <row r="57" spans="1:3" s="30" customFormat="1" x14ac:dyDescent="0.2">
      <c r="A57" s="7" t="s">
        <v>57</v>
      </c>
      <c r="B57" s="57"/>
      <c r="C57"/>
    </row>
    <row r="58" spans="1:3" x14ac:dyDescent="0.2">
      <c r="A58" s="3" t="s">
        <v>58</v>
      </c>
      <c r="B58" s="50"/>
    </row>
    <row r="59" spans="1:3" s="30" customFormat="1" x14ac:dyDescent="0.2">
      <c r="A59" s="7" t="s">
        <v>59</v>
      </c>
      <c r="B59" s="57"/>
    </row>
    <row r="60" spans="1:3" x14ac:dyDescent="0.2">
      <c r="A60" s="3" t="s">
        <v>60</v>
      </c>
      <c r="B60" s="50"/>
    </row>
    <row r="61" spans="1:3" s="30" customFormat="1" x14ac:dyDescent="0.2">
      <c r="A61" s="7" t="s">
        <v>61</v>
      </c>
      <c r="B61" s="57"/>
    </row>
    <row r="62" spans="1:3" x14ac:dyDescent="0.2">
      <c r="A62" s="6" t="s">
        <v>62</v>
      </c>
      <c r="B62" s="50"/>
    </row>
    <row r="63" spans="1:3" s="30" customFormat="1" ht="13.5" thickBot="1" x14ac:dyDescent="0.25">
      <c r="A63" s="13" t="s">
        <v>63</v>
      </c>
      <c r="B63" s="59"/>
    </row>
    <row r="64" spans="1:3" ht="13.5" thickBot="1" x14ac:dyDescent="0.25">
      <c r="A64" s="9"/>
      <c r="B64" s="18"/>
    </row>
    <row r="65" spans="1:10" x14ac:dyDescent="0.2">
      <c r="A65" s="11" t="s">
        <v>64</v>
      </c>
      <c r="B65" s="15" t="s">
        <v>1</v>
      </c>
    </row>
    <row r="66" spans="1:10" x14ac:dyDescent="0.2">
      <c r="A66" s="3" t="s">
        <v>65</v>
      </c>
      <c r="B66" s="50"/>
    </row>
    <row r="67" spans="1:10" x14ac:dyDescent="0.2">
      <c r="A67" s="3" t="s">
        <v>66</v>
      </c>
      <c r="B67" s="50"/>
    </row>
    <row r="68" spans="1:10" ht="13.5" thickBot="1" x14ac:dyDescent="0.25">
      <c r="A68" s="8" t="s">
        <v>67</v>
      </c>
      <c r="B68" s="50"/>
    </row>
    <row r="69" spans="1:10" ht="13.5" thickBot="1" x14ac:dyDescent="0.25">
      <c r="A69" s="9"/>
      <c r="B69" s="18"/>
    </row>
    <row r="70" spans="1:10" x14ac:dyDescent="0.2">
      <c r="A70" s="25" t="s">
        <v>68</v>
      </c>
      <c r="B70" s="26" t="s">
        <v>1</v>
      </c>
    </row>
    <row r="71" spans="1:10" x14ac:dyDescent="0.2">
      <c r="A71" s="3" t="s">
        <v>69</v>
      </c>
      <c r="B71" s="50"/>
    </row>
    <row r="72" spans="1:10" x14ac:dyDescent="0.2">
      <c r="A72" s="3" t="s">
        <v>70</v>
      </c>
      <c r="B72" s="50"/>
    </row>
    <row r="73" spans="1:10" ht="13.5" thickBot="1" x14ac:dyDescent="0.25">
      <c r="A73" s="37" t="s">
        <v>71</v>
      </c>
      <c r="B73" s="60"/>
    </row>
    <row r="74" spans="1:10" ht="13.5" thickBot="1" x14ac:dyDescent="0.25">
      <c r="A74" s="41"/>
      <c r="B74" s="47"/>
    </row>
    <row r="75" spans="1:10" x14ac:dyDescent="0.2">
      <c r="A75" s="25" t="s">
        <v>72</v>
      </c>
      <c r="B75" s="26" t="s">
        <v>1</v>
      </c>
      <c r="J75" s="1"/>
    </row>
    <row r="76" spans="1:10" x14ac:dyDescent="0.2">
      <c r="A76" s="34" t="s">
        <v>73</v>
      </c>
      <c r="B76" s="17"/>
    </row>
    <row r="77" spans="1:10" x14ac:dyDescent="0.2">
      <c r="A77" s="5" t="s">
        <v>74</v>
      </c>
      <c r="B77" s="61"/>
    </row>
    <row r="78" spans="1:10" x14ac:dyDescent="0.2">
      <c r="A78" s="5" t="s">
        <v>75</v>
      </c>
      <c r="B78" s="50"/>
    </row>
    <row r="79" spans="1:10" x14ac:dyDescent="0.2">
      <c r="A79" s="19" t="s">
        <v>16</v>
      </c>
      <c r="B79" s="52"/>
    </row>
    <row r="80" spans="1:10" x14ac:dyDescent="0.2">
      <c r="A80" s="19" t="s">
        <v>17</v>
      </c>
      <c r="B80" s="52"/>
    </row>
    <row r="81" spans="1:2" x14ac:dyDescent="0.2">
      <c r="A81" s="5" t="s">
        <v>76</v>
      </c>
      <c r="B81" s="50"/>
    </row>
    <row r="82" spans="1:2" x14ac:dyDescent="0.2">
      <c r="A82" s="5" t="s">
        <v>77</v>
      </c>
      <c r="B82" s="50"/>
    </row>
    <row r="83" spans="1:2" x14ac:dyDescent="0.2">
      <c r="A83" s="5" t="s">
        <v>40</v>
      </c>
      <c r="B83" s="49"/>
    </row>
    <row r="84" spans="1:2" s="30" customFormat="1" x14ac:dyDescent="0.2">
      <c r="A84" s="31" t="s">
        <v>78</v>
      </c>
      <c r="B84" s="57"/>
    </row>
    <row r="85" spans="1:2" x14ac:dyDescent="0.2">
      <c r="A85" s="5" t="s">
        <v>79</v>
      </c>
      <c r="B85" s="56"/>
    </row>
    <row r="86" spans="1:2" x14ac:dyDescent="0.2">
      <c r="A86" s="5" t="s">
        <v>80</v>
      </c>
      <c r="B86" s="56"/>
    </row>
    <row r="87" spans="1:2" s="30" customFormat="1" x14ac:dyDescent="0.2">
      <c r="A87" s="32" t="s">
        <v>81</v>
      </c>
      <c r="B87" s="59"/>
    </row>
    <row r="88" spans="1:2" x14ac:dyDescent="0.2">
      <c r="A88" s="28"/>
      <c r="B88" s="29"/>
    </row>
    <row r="89" spans="1:2" x14ac:dyDescent="0.2">
      <c r="A89" s="33" t="s">
        <v>82</v>
      </c>
      <c r="B89" s="27"/>
    </row>
    <row r="90" spans="1:2" x14ac:dyDescent="0.2">
      <c r="A90" s="5" t="s">
        <v>74</v>
      </c>
      <c r="B90" s="61"/>
    </row>
    <row r="91" spans="1:2" x14ac:dyDescent="0.2">
      <c r="A91" s="5" t="s">
        <v>75</v>
      </c>
      <c r="B91" s="50"/>
    </row>
    <row r="92" spans="1:2" x14ac:dyDescent="0.2">
      <c r="A92" s="19" t="s">
        <v>16</v>
      </c>
      <c r="B92" s="52"/>
    </row>
    <row r="93" spans="1:2" x14ac:dyDescent="0.2">
      <c r="A93" s="19" t="s">
        <v>17</v>
      </c>
      <c r="B93" s="52"/>
    </row>
    <row r="94" spans="1:2" x14ac:dyDescent="0.2">
      <c r="A94" s="5" t="s">
        <v>83</v>
      </c>
      <c r="B94" s="50"/>
    </row>
    <row r="95" spans="1:2" x14ac:dyDescent="0.2">
      <c r="A95" s="5" t="s">
        <v>84</v>
      </c>
      <c r="B95" s="50"/>
    </row>
    <row r="96" spans="1:2" x14ac:dyDescent="0.2">
      <c r="A96" s="5" t="s">
        <v>85</v>
      </c>
      <c r="B96" s="49"/>
    </row>
    <row r="97" spans="1:2" s="30" customFormat="1" x14ac:dyDescent="0.2">
      <c r="A97" s="31" t="s">
        <v>78</v>
      </c>
      <c r="B97" s="57"/>
    </row>
    <row r="98" spans="1:2" x14ac:dyDescent="0.2">
      <c r="A98" s="5" t="s">
        <v>79</v>
      </c>
      <c r="B98" s="56"/>
    </row>
    <row r="99" spans="1:2" x14ac:dyDescent="0.2">
      <c r="A99" s="5" t="s">
        <v>80</v>
      </c>
      <c r="B99" s="56"/>
    </row>
    <row r="100" spans="1:2" s="30" customFormat="1" ht="13.5" thickBot="1" x14ac:dyDescent="0.25">
      <c r="A100" s="48" t="s">
        <v>86</v>
      </c>
      <c r="B100" s="62"/>
    </row>
    <row r="101" spans="1:2" ht="13.5" thickBot="1" x14ac:dyDescent="0.25">
      <c r="A101" s="9"/>
      <c r="B101" s="18"/>
    </row>
    <row r="102" spans="1:2" x14ac:dyDescent="0.2">
      <c r="A102" s="11" t="s">
        <v>87</v>
      </c>
      <c r="B102" s="15" t="s">
        <v>1</v>
      </c>
    </row>
    <row r="103" spans="1:2" x14ac:dyDescent="0.2">
      <c r="A103" s="34" t="s">
        <v>88</v>
      </c>
      <c r="B103" s="63"/>
    </row>
    <row r="104" spans="1:2" x14ac:dyDescent="0.2">
      <c r="A104" s="5" t="s">
        <v>89</v>
      </c>
      <c r="B104" s="66"/>
    </row>
    <row r="105" spans="1:2" x14ac:dyDescent="0.2">
      <c r="A105" s="5" t="s">
        <v>90</v>
      </c>
      <c r="B105" s="66"/>
    </row>
    <row r="106" spans="1:2" x14ac:dyDescent="0.2">
      <c r="A106" s="5" t="s">
        <v>91</v>
      </c>
      <c r="B106" s="63"/>
    </row>
    <row r="107" spans="1:2" x14ac:dyDescent="0.2">
      <c r="A107" s="5" t="s">
        <v>92</v>
      </c>
      <c r="B107" s="50"/>
    </row>
    <row r="108" spans="1:2" ht="13.5" thickBot="1" x14ac:dyDescent="0.25">
      <c r="A108" s="12" t="s">
        <v>93</v>
      </c>
      <c r="B108" s="53"/>
    </row>
    <row r="109" spans="1:2" ht="13.5" thickTop="1" x14ac:dyDescent="0.2">
      <c r="A109" s="119" t="s">
        <v>94</v>
      </c>
      <c r="B109" s="118"/>
    </row>
    <row r="110" spans="1:2" x14ac:dyDescent="0.2">
      <c r="A110" s="5" t="s">
        <v>95</v>
      </c>
      <c r="B110" s="66"/>
    </row>
    <row r="111" spans="1:2" x14ac:dyDescent="0.2">
      <c r="A111" s="5" t="s">
        <v>96</v>
      </c>
      <c r="B111" s="66"/>
    </row>
    <row r="112" spans="1:2" x14ac:dyDescent="0.2">
      <c r="A112" s="5" t="s">
        <v>97</v>
      </c>
      <c r="B112" s="50"/>
    </row>
    <row r="113" spans="1:2" ht="13.5" thickBot="1" x14ac:dyDescent="0.25">
      <c r="A113" s="120" t="s">
        <v>98</v>
      </c>
      <c r="B113" s="121"/>
    </row>
    <row r="114" spans="1:2" ht="13.5" thickTop="1" x14ac:dyDescent="0.2">
      <c r="A114" s="119" t="s">
        <v>99</v>
      </c>
      <c r="B114" s="118"/>
    </row>
    <row r="115" spans="1:2" x14ac:dyDescent="0.2">
      <c r="A115" s="5" t="s">
        <v>95</v>
      </c>
      <c r="B115" s="66"/>
    </row>
    <row r="116" spans="1:2" x14ac:dyDescent="0.2">
      <c r="A116" s="5" t="s">
        <v>96</v>
      </c>
      <c r="B116" s="66"/>
    </row>
    <row r="117" spans="1:2" x14ac:dyDescent="0.2">
      <c r="A117" s="5" t="s">
        <v>97</v>
      </c>
      <c r="B117" s="50"/>
    </row>
    <row r="118" spans="1:2" ht="13.5" thickBot="1" x14ac:dyDescent="0.25">
      <c r="A118" s="120" t="s">
        <v>98</v>
      </c>
      <c r="B118" s="121"/>
    </row>
    <row r="119" spans="1:2" ht="13.5" thickTop="1" x14ac:dyDescent="0.2">
      <c r="A119" s="119" t="s">
        <v>100</v>
      </c>
      <c r="B119" s="118"/>
    </row>
    <row r="120" spans="1:2" x14ac:dyDescent="0.2">
      <c r="A120" s="5" t="s">
        <v>95</v>
      </c>
      <c r="B120" s="66"/>
    </row>
    <row r="121" spans="1:2" x14ac:dyDescent="0.2">
      <c r="A121" s="5" t="s">
        <v>96</v>
      </c>
      <c r="B121" s="66"/>
    </row>
    <row r="122" spans="1:2" x14ac:dyDescent="0.2">
      <c r="A122" s="5" t="s">
        <v>97</v>
      </c>
      <c r="B122" s="50"/>
    </row>
    <row r="123" spans="1:2" ht="13.5" thickBot="1" x14ac:dyDescent="0.25">
      <c r="A123" s="120" t="s">
        <v>98</v>
      </c>
      <c r="B123" s="121"/>
    </row>
    <row r="124" spans="1:2" ht="13.5" thickTop="1" x14ac:dyDescent="0.2">
      <c r="A124" s="119" t="s">
        <v>101</v>
      </c>
      <c r="B124" s="118"/>
    </row>
    <row r="125" spans="1:2" x14ac:dyDescent="0.2">
      <c r="A125" s="5" t="s">
        <v>95</v>
      </c>
      <c r="B125" s="66"/>
    </row>
    <row r="126" spans="1:2" x14ac:dyDescent="0.2">
      <c r="A126" s="5" t="s">
        <v>96</v>
      </c>
      <c r="B126" s="66"/>
    </row>
    <row r="127" spans="1:2" x14ac:dyDescent="0.2">
      <c r="A127" s="5" t="s">
        <v>102</v>
      </c>
      <c r="B127" s="50"/>
    </row>
    <row r="128" spans="1:2" ht="13.5" thickBot="1" x14ac:dyDescent="0.25">
      <c r="A128" s="120" t="s">
        <v>98</v>
      </c>
      <c r="B128" s="121"/>
    </row>
    <row r="129" spans="1:2" ht="13.5" thickTop="1" x14ac:dyDescent="0.2">
      <c r="A129" s="119" t="s">
        <v>103</v>
      </c>
      <c r="B129" s="118"/>
    </row>
    <row r="130" spans="1:2" x14ac:dyDescent="0.2">
      <c r="A130" s="5" t="s">
        <v>95</v>
      </c>
      <c r="B130" s="66"/>
    </row>
    <row r="131" spans="1:2" x14ac:dyDescent="0.2">
      <c r="A131" s="5" t="s">
        <v>96</v>
      </c>
      <c r="B131" s="66"/>
    </row>
    <row r="132" spans="1:2" x14ac:dyDescent="0.2">
      <c r="A132" s="5" t="s">
        <v>104</v>
      </c>
      <c r="B132" s="50"/>
    </row>
    <row r="133" spans="1:2" ht="13.5" thickBot="1" x14ac:dyDescent="0.25">
      <c r="A133" s="120" t="s">
        <v>98</v>
      </c>
      <c r="B133" s="121"/>
    </row>
    <row r="134" spans="1:2" ht="13.5" thickTop="1" x14ac:dyDescent="0.2">
      <c r="A134" s="119" t="s">
        <v>105</v>
      </c>
      <c r="B134" s="118"/>
    </row>
    <row r="135" spans="1:2" x14ac:dyDescent="0.2">
      <c r="A135" s="5" t="s">
        <v>95</v>
      </c>
      <c r="B135" s="66"/>
    </row>
    <row r="136" spans="1:2" x14ac:dyDescent="0.2">
      <c r="A136" s="5" t="s">
        <v>96</v>
      </c>
      <c r="B136" s="66"/>
    </row>
    <row r="137" spans="1:2" x14ac:dyDescent="0.2">
      <c r="A137" s="5" t="s">
        <v>106</v>
      </c>
      <c r="B137" s="50"/>
    </row>
    <row r="138" spans="1:2" ht="13.5" thickBot="1" x14ac:dyDescent="0.25">
      <c r="A138" s="120" t="s">
        <v>98</v>
      </c>
      <c r="B138" s="121"/>
    </row>
    <row r="139" spans="1:2" ht="13.5" thickTop="1" x14ac:dyDescent="0.2">
      <c r="A139" s="119" t="s">
        <v>107</v>
      </c>
      <c r="B139" s="118"/>
    </row>
    <row r="140" spans="1:2" x14ac:dyDescent="0.2">
      <c r="A140" s="5" t="s">
        <v>95</v>
      </c>
      <c r="B140" s="66"/>
    </row>
    <row r="141" spans="1:2" x14ac:dyDescent="0.2">
      <c r="A141" s="5" t="s">
        <v>96</v>
      </c>
      <c r="B141" s="66"/>
    </row>
    <row r="142" spans="1:2" x14ac:dyDescent="0.2">
      <c r="A142" s="5" t="s">
        <v>106</v>
      </c>
      <c r="B142" s="50"/>
    </row>
    <row r="143" spans="1:2" ht="13.5" thickBot="1" x14ac:dyDescent="0.25">
      <c r="A143" s="120" t="s">
        <v>98</v>
      </c>
      <c r="B143" s="121"/>
    </row>
    <row r="144" spans="1:2" ht="13.5" thickTop="1" x14ac:dyDescent="0.2">
      <c r="A144" s="119" t="s">
        <v>108</v>
      </c>
      <c r="B144" s="118"/>
    </row>
    <row r="145" spans="1:3" x14ac:dyDescent="0.2">
      <c r="A145" s="5" t="s">
        <v>109</v>
      </c>
      <c r="B145" s="50"/>
    </row>
    <row r="146" spans="1:3" ht="13.5" thickBot="1" x14ac:dyDescent="0.25">
      <c r="A146" s="120" t="s">
        <v>98</v>
      </c>
      <c r="B146" s="121"/>
    </row>
    <row r="147" spans="1:3" ht="13.5" thickTop="1" x14ac:dyDescent="0.2">
      <c r="A147" s="35" t="s">
        <v>110</v>
      </c>
      <c r="B147" s="63"/>
    </row>
    <row r="148" spans="1:3" x14ac:dyDescent="0.2">
      <c r="A148" s="5" t="s">
        <v>96</v>
      </c>
      <c r="B148" s="66"/>
    </row>
    <row r="149" spans="1:3" x14ac:dyDescent="0.2">
      <c r="A149" s="5" t="s">
        <v>111</v>
      </c>
      <c r="B149" s="50"/>
    </row>
    <row r="150" spans="1:3" ht="13.5" thickBot="1" x14ac:dyDescent="0.25">
      <c r="A150" s="12" t="s">
        <v>98</v>
      </c>
      <c r="B150" s="52"/>
    </row>
    <row r="151" spans="1:3" ht="13.5" thickBot="1" x14ac:dyDescent="0.25">
      <c r="A151" s="9"/>
      <c r="B151" s="18"/>
    </row>
    <row r="152" spans="1:3" x14ac:dyDescent="0.2">
      <c r="A152" s="11" t="s">
        <v>112</v>
      </c>
      <c r="B152" s="15" t="s">
        <v>1</v>
      </c>
      <c r="C152" t="s">
        <v>113</v>
      </c>
    </row>
    <row r="153" spans="1:3" x14ac:dyDescent="0.2">
      <c r="A153" s="6" t="s">
        <v>114</v>
      </c>
      <c r="B153" s="49"/>
    </row>
    <row r="154" spans="1:3" x14ac:dyDescent="0.2">
      <c r="A154" s="6" t="s">
        <v>115</v>
      </c>
      <c r="B154" s="49"/>
    </row>
    <row r="155" spans="1:3" s="30" customFormat="1" x14ac:dyDescent="0.2">
      <c r="A155" s="7" t="s">
        <v>116</v>
      </c>
      <c r="B155" s="57"/>
    </row>
    <row r="156" spans="1:3" s="30" customFormat="1" x14ac:dyDescent="0.2">
      <c r="A156" s="7" t="s">
        <v>117</v>
      </c>
      <c r="B156" s="57"/>
    </row>
    <row r="157" spans="1:3" s="30" customFormat="1" x14ac:dyDescent="0.2">
      <c r="A157" s="7" t="s">
        <v>118</v>
      </c>
      <c r="B157" s="57"/>
    </row>
    <row r="158" spans="1:3" s="30" customFormat="1" ht="13.5" thickBot="1" x14ac:dyDescent="0.25">
      <c r="A158" s="13" t="s">
        <v>119</v>
      </c>
      <c r="B158" s="43">
        <f>B154-B155-B156-B157</f>
        <v>0</v>
      </c>
    </row>
    <row r="159" spans="1:3" ht="13.5" thickBot="1" x14ac:dyDescent="0.25">
      <c r="A159" s="9"/>
      <c r="B159" s="18"/>
    </row>
    <row r="160" spans="1:3" x14ac:dyDescent="0.2">
      <c r="A160" s="11" t="s">
        <v>120</v>
      </c>
      <c r="B160" s="15" t="s">
        <v>1</v>
      </c>
    </row>
    <row r="161" spans="1:2" x14ac:dyDescent="0.2">
      <c r="A161" s="6" t="s">
        <v>121</v>
      </c>
      <c r="B161" s="50"/>
    </row>
    <row r="162" spans="1:2" x14ac:dyDescent="0.2">
      <c r="A162" s="6" t="s">
        <v>122</v>
      </c>
      <c r="B162" s="50"/>
    </row>
    <row r="163" spans="1:2" x14ac:dyDescent="0.2">
      <c r="A163" s="3" t="s">
        <v>123</v>
      </c>
      <c r="B163" s="50"/>
    </row>
    <row r="164" spans="1:2" x14ac:dyDescent="0.2">
      <c r="A164" s="3" t="s">
        <v>124</v>
      </c>
      <c r="B164" s="50"/>
    </row>
    <row r="165" spans="1:2" x14ac:dyDescent="0.2">
      <c r="A165" s="3" t="s">
        <v>125</v>
      </c>
      <c r="B165" s="50"/>
    </row>
    <row r="166" spans="1:2" x14ac:dyDescent="0.2">
      <c r="A166" s="3" t="s">
        <v>126</v>
      </c>
      <c r="B166" s="50"/>
    </row>
    <row r="167" spans="1:2" x14ac:dyDescent="0.2">
      <c r="A167" s="6" t="s">
        <v>127</v>
      </c>
      <c r="B167" s="50"/>
    </row>
    <row r="168" spans="1:2" ht="13.5" thickBot="1" x14ac:dyDescent="0.25">
      <c r="A168" s="8" t="s">
        <v>128</v>
      </c>
      <c r="B168" s="50"/>
    </row>
    <row r="169" spans="1:2" ht="13.5" thickBot="1" x14ac:dyDescent="0.25">
      <c r="A169" s="9"/>
      <c r="B169" s="18"/>
    </row>
    <row r="170" spans="1:2" x14ac:dyDescent="0.2">
      <c r="A170" s="11" t="s">
        <v>129</v>
      </c>
      <c r="B170" s="15" t="s">
        <v>1</v>
      </c>
    </row>
    <row r="171" spans="1:2" x14ac:dyDescent="0.2">
      <c r="A171" s="3" t="s">
        <v>130</v>
      </c>
      <c r="B171" s="50"/>
    </row>
    <row r="172" spans="1:2" ht="13.5" thickBot="1" x14ac:dyDescent="0.25">
      <c r="A172" s="13" t="s">
        <v>131</v>
      </c>
      <c r="B172" s="96"/>
    </row>
    <row r="173" spans="1:2" ht="13.5" thickTop="1" x14ac:dyDescent="0.2">
      <c r="A173" s="103" t="s">
        <v>132</v>
      </c>
      <c r="B173" s="118"/>
    </row>
    <row r="174" spans="1:2" ht="13.5" thickBot="1" x14ac:dyDescent="0.25">
      <c r="A174" s="105" t="s">
        <v>133</v>
      </c>
      <c r="B174" s="122"/>
    </row>
    <row r="175" spans="1:2" ht="13.5" thickTop="1" x14ac:dyDescent="0.2">
      <c r="A175" s="103" t="s">
        <v>134</v>
      </c>
      <c r="B175" s="118"/>
    </row>
    <row r="176" spans="1:2" ht="13.5" thickBot="1" x14ac:dyDescent="0.25">
      <c r="A176" s="105" t="s">
        <v>135</v>
      </c>
      <c r="B176" s="122"/>
    </row>
    <row r="177" spans="1:3" ht="13.5" thickTop="1" x14ac:dyDescent="0.2">
      <c r="A177" s="123" t="s">
        <v>136</v>
      </c>
      <c r="B177" s="118"/>
    </row>
    <row r="178" spans="1:3" ht="13.5" thickBot="1" x14ac:dyDescent="0.25">
      <c r="A178" s="105" t="s">
        <v>137</v>
      </c>
      <c r="B178" s="122"/>
    </row>
    <row r="179" spans="1:3" ht="13.5" thickTop="1" x14ac:dyDescent="0.2">
      <c r="A179" s="123" t="s">
        <v>138</v>
      </c>
      <c r="B179" s="118"/>
    </row>
    <row r="180" spans="1:3" ht="13.5" thickBot="1" x14ac:dyDescent="0.25">
      <c r="A180" s="105" t="s">
        <v>139</v>
      </c>
      <c r="B180" s="122"/>
    </row>
    <row r="181" spans="1:3" ht="13.5" thickTop="1" x14ac:dyDescent="0.2">
      <c r="A181" s="123" t="s">
        <v>140</v>
      </c>
      <c r="B181" s="118"/>
    </row>
    <row r="182" spans="1:3" ht="13.5" thickBot="1" x14ac:dyDescent="0.25">
      <c r="A182" s="105" t="s">
        <v>141</v>
      </c>
      <c r="B182" s="122"/>
    </row>
    <row r="183" spans="1:3" ht="13.5" thickTop="1" x14ac:dyDescent="0.2">
      <c r="A183" s="98" t="s">
        <v>142</v>
      </c>
      <c r="B183" s="99"/>
    </row>
    <row r="184" spans="1:3" ht="13.5" thickBot="1" x14ac:dyDescent="0.25">
      <c r="A184" s="7" t="s">
        <v>143</v>
      </c>
      <c r="B184" s="97"/>
    </row>
    <row r="185" spans="1:3" ht="13.5" thickBot="1" x14ac:dyDescent="0.25">
      <c r="A185" s="9"/>
      <c r="B185" s="18"/>
    </row>
    <row r="186" spans="1:3" x14ac:dyDescent="0.2">
      <c r="A186" s="25" t="s">
        <v>144</v>
      </c>
      <c r="B186" s="26" t="s">
        <v>1</v>
      </c>
    </row>
    <row r="187" spans="1:3" hidden="1" x14ac:dyDescent="0.2">
      <c r="A187" s="3" t="s">
        <v>145</v>
      </c>
      <c r="B187" s="50"/>
    </row>
    <row r="188" spans="1:3" x14ac:dyDescent="0.2">
      <c r="A188" s="3" t="s">
        <v>146</v>
      </c>
      <c r="B188" s="50"/>
    </row>
    <row r="189" spans="1:3" hidden="1" x14ac:dyDescent="0.2">
      <c r="A189" s="3" t="s">
        <v>147</v>
      </c>
      <c r="B189" s="50"/>
      <c r="C189" t="s">
        <v>148</v>
      </c>
    </row>
    <row r="190" spans="1:3" hidden="1" x14ac:dyDescent="0.2">
      <c r="A190" s="5" t="s">
        <v>149</v>
      </c>
      <c r="B190" s="50"/>
    </row>
    <row r="191" spans="1:3" hidden="1" x14ac:dyDescent="0.2">
      <c r="A191" s="3" t="s">
        <v>150</v>
      </c>
      <c r="B191" s="50"/>
      <c r="C191" t="s">
        <v>148</v>
      </c>
    </row>
    <row r="192" spans="1:3" hidden="1" x14ac:dyDescent="0.2">
      <c r="A192" s="5" t="s">
        <v>151</v>
      </c>
      <c r="B192" s="50"/>
    </row>
    <row r="193" spans="1:3" x14ac:dyDescent="0.2">
      <c r="A193" s="3" t="s">
        <v>152</v>
      </c>
      <c r="B193" s="50"/>
    </row>
    <row r="194" spans="1:3" x14ac:dyDescent="0.2">
      <c r="A194" s="8" t="s">
        <v>153</v>
      </c>
      <c r="B194" s="50"/>
    </row>
    <row r="195" spans="1:3" ht="13.5" thickBot="1" x14ac:dyDescent="0.25">
      <c r="A195" s="36" t="s">
        <v>154</v>
      </c>
      <c r="B195" s="64"/>
    </row>
    <row r="196" spans="1:3" ht="13.5" thickBot="1" x14ac:dyDescent="0.25"/>
    <row r="197" spans="1:3" hidden="1" x14ac:dyDescent="0.2">
      <c r="A197" s="25" t="s">
        <v>155</v>
      </c>
      <c r="B197" s="26" t="s">
        <v>1</v>
      </c>
      <c r="C197" t="s">
        <v>156</v>
      </c>
    </row>
    <row r="198" spans="1:3" hidden="1" x14ac:dyDescent="0.2">
      <c r="A198" s="3" t="s">
        <v>157</v>
      </c>
      <c r="B198" s="50"/>
    </row>
    <row r="199" spans="1:3" hidden="1" x14ac:dyDescent="0.2">
      <c r="A199" s="3" t="s">
        <v>158</v>
      </c>
      <c r="B199" s="50"/>
    </row>
    <row r="200" spans="1:3" hidden="1" x14ac:dyDescent="0.2">
      <c r="A200" s="3" t="s">
        <v>159</v>
      </c>
      <c r="B200" s="50"/>
    </row>
    <row r="201" spans="1:3" hidden="1" x14ac:dyDescent="0.2">
      <c r="A201" s="8" t="s">
        <v>160</v>
      </c>
      <c r="B201" s="50"/>
    </row>
    <row r="202" spans="1:3" ht="13.5" hidden="1" thickBot="1" x14ac:dyDescent="0.25">
      <c r="A202" s="36" t="s">
        <v>161</v>
      </c>
      <c r="B202" s="64"/>
    </row>
    <row r="203" spans="1:3" ht="13.5" hidden="1" thickBot="1" x14ac:dyDescent="0.25">
      <c r="A203" s="9"/>
      <c r="B203" s="18"/>
    </row>
    <row r="204" spans="1:3" x14ac:dyDescent="0.2">
      <c r="A204" s="70" t="s">
        <v>162</v>
      </c>
      <c r="B204" s="71" t="s">
        <v>1</v>
      </c>
    </row>
    <row r="205" spans="1:3" x14ac:dyDescent="0.2">
      <c r="A205" s="21" t="s">
        <v>163</v>
      </c>
      <c r="B205" s="72"/>
      <c r="C205" t="s">
        <v>164</v>
      </c>
    </row>
    <row r="206" spans="1:3" x14ac:dyDescent="0.2">
      <c r="A206" s="4" t="s">
        <v>165</v>
      </c>
      <c r="B206" s="65"/>
      <c r="C206" t="s">
        <v>166</v>
      </c>
    </row>
    <row r="207" spans="1:3" s="30" customFormat="1" ht="13.5" thickBot="1" x14ac:dyDescent="0.25">
      <c r="A207" s="13" t="s">
        <v>167</v>
      </c>
      <c r="B207" s="102"/>
      <c r="C207" s="101"/>
    </row>
    <row r="208" spans="1:3" ht="13.5" thickTop="1" x14ac:dyDescent="0.2">
      <c r="A208" s="103" t="s">
        <v>168</v>
      </c>
      <c r="B208" s="104"/>
      <c r="C208" t="s">
        <v>169</v>
      </c>
    </row>
    <row r="209" spans="1:3" x14ac:dyDescent="0.2">
      <c r="A209" s="4" t="s">
        <v>170</v>
      </c>
      <c r="B209" s="65"/>
    </row>
    <row r="210" spans="1:3" s="30" customFormat="1" ht="13.5" thickBot="1" x14ac:dyDescent="0.25">
      <c r="A210" s="105" t="s">
        <v>167</v>
      </c>
      <c r="B210" s="106"/>
      <c r="C210" s="101"/>
    </row>
    <row r="211" spans="1:3" ht="13.5" thickTop="1" x14ac:dyDescent="0.2">
      <c r="A211" s="21" t="s">
        <v>171</v>
      </c>
      <c r="B211" s="72"/>
      <c r="C211" t="s">
        <v>172</v>
      </c>
    </row>
    <row r="212" spans="1:3" x14ac:dyDescent="0.2">
      <c r="A212" s="4" t="s">
        <v>173</v>
      </c>
      <c r="B212" s="65"/>
    </row>
    <row r="213" spans="1:3" s="30" customFormat="1" ht="13.5" thickBot="1" x14ac:dyDescent="0.25">
      <c r="A213" s="105" t="s">
        <v>167</v>
      </c>
      <c r="B213" s="102"/>
      <c r="C213" s="101"/>
    </row>
    <row r="214" spans="1:3" ht="13.5" thickTop="1" x14ac:dyDescent="0.2">
      <c r="A214" s="103" t="s">
        <v>174</v>
      </c>
      <c r="B214" s="104"/>
    </row>
    <row r="215" spans="1:3" x14ac:dyDescent="0.2">
      <c r="A215" s="4" t="s">
        <v>175</v>
      </c>
      <c r="B215" s="65"/>
      <c r="C215" t="s">
        <v>176</v>
      </c>
    </row>
    <row r="216" spans="1:3" s="30" customFormat="1" ht="13.5" thickBot="1" x14ac:dyDescent="0.25">
      <c r="A216" s="105" t="s">
        <v>167</v>
      </c>
      <c r="B216" s="106"/>
      <c r="C216" s="125"/>
    </row>
    <row r="217" spans="1:3" ht="13.5" thickTop="1" x14ac:dyDescent="0.2">
      <c r="A217" s="21" t="s">
        <v>177</v>
      </c>
      <c r="B217" s="72"/>
    </row>
    <row r="218" spans="1:3" x14ac:dyDescent="0.2">
      <c r="A218" s="4" t="s">
        <v>178</v>
      </c>
      <c r="B218" s="65"/>
      <c r="C218" t="s">
        <v>179</v>
      </c>
    </row>
    <row r="219" spans="1:3" s="30" customFormat="1" ht="13.5" thickBot="1" x14ac:dyDescent="0.25">
      <c r="A219" s="13" t="s">
        <v>167</v>
      </c>
      <c r="B219" s="102"/>
      <c r="C219" s="125"/>
    </row>
    <row r="220" spans="1:3" ht="13.5" thickTop="1" x14ac:dyDescent="0.2">
      <c r="A220" s="103" t="s">
        <v>180</v>
      </c>
      <c r="B220" s="104"/>
      <c r="C220" s="101"/>
    </row>
    <row r="221" spans="1:3" x14ac:dyDescent="0.2">
      <c r="A221" s="4" t="s">
        <v>181</v>
      </c>
      <c r="B221" s="65"/>
    </row>
    <row r="222" spans="1:3" s="30" customFormat="1" ht="13.5" thickBot="1" x14ac:dyDescent="0.25">
      <c r="A222" s="105" t="s">
        <v>167</v>
      </c>
      <c r="B222" s="106"/>
      <c r="C222" s="101"/>
    </row>
    <row r="223" spans="1:3" s="30" customFormat="1" ht="13.5" thickTop="1" x14ac:dyDescent="0.2">
      <c r="A223" s="69" t="s">
        <v>182</v>
      </c>
      <c r="B223" s="73">
        <f>B220+B214+B211+B208+B205+B217</f>
        <v>0</v>
      </c>
    </row>
    <row r="224" spans="1:3" s="30" customFormat="1" x14ac:dyDescent="0.2">
      <c r="A224" s="4" t="s">
        <v>183</v>
      </c>
      <c r="B224" s="73">
        <f>B221+B215+B212+B209+B206+B218</f>
        <v>0</v>
      </c>
    </row>
    <row r="225" spans="1:3" s="87" customFormat="1" ht="5.25" x14ac:dyDescent="0.15">
      <c r="A225" s="85"/>
      <c r="B225" s="86"/>
    </row>
    <row r="226" spans="1:3" s="30" customFormat="1" x14ac:dyDescent="0.2">
      <c r="A226" s="88" t="s">
        <v>184</v>
      </c>
      <c r="B226" s="89">
        <f>IF(B223=0,0,(B207*B206+B210*B209+B213*B212+B216*B215+B222*B221+B219*B218)/B223)</f>
        <v>0</v>
      </c>
      <c r="C226" s="101" t="s">
        <v>185</v>
      </c>
    </row>
    <row r="227" spans="1:3" s="92" customFormat="1" ht="28.9" customHeight="1" thickBot="1" x14ac:dyDescent="0.25">
      <c r="A227" s="90" t="s">
        <v>186</v>
      </c>
      <c r="B227" s="91">
        <f>IF(B226&gt;'podpora limity'!B8,"Podíl požadované podpory je příliš vysoký. Je nutné snížit dílčí podíly požadované podpory u vybraných položek.",B207*B206+B210*B209+B213*B212+B216*B215+B222*B221+B219*B218)</f>
        <v>0</v>
      </c>
    </row>
    <row r="228" spans="1:3" ht="13.5" thickBot="1" x14ac:dyDescent="0.25"/>
    <row r="229" spans="1:3" x14ac:dyDescent="0.2">
      <c r="A229" s="25" t="s">
        <v>187</v>
      </c>
      <c r="B229" s="26" t="s">
        <v>1</v>
      </c>
    </row>
    <row r="230" spans="1:3" x14ac:dyDescent="0.2">
      <c r="A230" s="3" t="s">
        <v>188</v>
      </c>
      <c r="B230" s="65"/>
    </row>
    <row r="231" spans="1:3" x14ac:dyDescent="0.2">
      <c r="A231" s="3" t="s">
        <v>189</v>
      </c>
      <c r="B231" s="65"/>
    </row>
    <row r="232" spans="1:3" x14ac:dyDescent="0.2">
      <c r="A232" s="3" t="s">
        <v>190</v>
      </c>
      <c r="B232" s="65"/>
    </row>
    <row r="233" spans="1:3" x14ac:dyDescent="0.2">
      <c r="A233" s="3" t="s">
        <v>191</v>
      </c>
      <c r="B233" s="65"/>
    </row>
    <row r="234" spans="1:3" x14ac:dyDescent="0.2">
      <c r="A234" s="3" t="s">
        <v>192</v>
      </c>
      <c r="B234" s="65"/>
    </row>
    <row r="235" spans="1:3" x14ac:dyDescent="0.2">
      <c r="A235" s="3" t="s">
        <v>193</v>
      </c>
      <c r="B235" s="65"/>
    </row>
    <row r="236" spans="1:3" x14ac:dyDescent="0.2">
      <c r="A236" s="3" t="s">
        <v>194</v>
      </c>
      <c r="B236" s="65"/>
    </row>
    <row r="237" spans="1:3" x14ac:dyDescent="0.2">
      <c r="A237" s="3" t="s">
        <v>195</v>
      </c>
      <c r="B237" s="65"/>
    </row>
    <row r="238" spans="1:3" ht="13.5" thickBot="1" x14ac:dyDescent="0.25">
      <c r="A238" s="38" t="s">
        <v>196</v>
      </c>
      <c r="B238" s="44">
        <f>B237+B235+B234+B233+B230+B236+B232+B231</f>
        <v>0</v>
      </c>
    </row>
    <row r="239" spans="1:3" ht="13.5" thickBot="1" x14ac:dyDescent="0.25"/>
    <row r="240" spans="1:3" x14ac:dyDescent="0.2">
      <c r="A240" s="25" t="s">
        <v>197</v>
      </c>
      <c r="B240" s="26"/>
    </row>
    <row r="241" spans="1:4" x14ac:dyDescent="0.2">
      <c r="A241" s="3" t="s">
        <v>198</v>
      </c>
      <c r="B241" s="45">
        <f>B223</f>
        <v>0</v>
      </c>
    </row>
    <row r="242" spans="1:4" x14ac:dyDescent="0.2">
      <c r="A242" s="79" t="s">
        <v>183</v>
      </c>
      <c r="B242" s="80">
        <f>B224</f>
        <v>0</v>
      </c>
    </row>
    <row r="243" spans="1:4" x14ac:dyDescent="0.2">
      <c r="A243" s="3" t="s">
        <v>199</v>
      </c>
      <c r="B243" s="45">
        <f>B238</f>
        <v>0</v>
      </c>
    </row>
    <row r="244" spans="1:4" x14ac:dyDescent="0.2">
      <c r="A244" s="39" t="s">
        <v>200</v>
      </c>
      <c r="B244" s="46">
        <f>B243-B241</f>
        <v>0</v>
      </c>
    </row>
    <row r="245" spans="1:4" s="81" customFormat="1" ht="5.25" x14ac:dyDescent="0.15">
      <c r="A245" s="82"/>
      <c r="B245" s="83"/>
    </row>
    <row r="246" spans="1:4" s="95" customFormat="1" ht="34.9" customHeight="1" thickBot="1" x14ac:dyDescent="0.25">
      <c r="A246" s="94" t="s">
        <v>201</v>
      </c>
      <c r="B246" s="93">
        <f>IF((B244*(-1))&lt;B227,"Požadovaná podpora nesmí být vyšší, než plánovaná ztráta dle bilance akce",B227)</f>
        <v>0</v>
      </c>
    </row>
    <row r="247" spans="1:4" ht="13.5" thickBot="1" x14ac:dyDescent="0.25">
      <c r="B247" s="78"/>
    </row>
    <row r="248" spans="1:4" x14ac:dyDescent="0.2">
      <c r="A248" s="128" t="s">
        <v>202</v>
      </c>
      <c r="B248" s="129"/>
    </row>
    <row r="249" spans="1:4" x14ac:dyDescent="0.2">
      <c r="A249" s="130" t="s">
        <v>203</v>
      </c>
      <c r="B249" s="131">
        <f>B206*B207</f>
        <v>0</v>
      </c>
    </row>
    <row r="250" spans="1:4" x14ac:dyDescent="0.2">
      <c r="A250" s="132" t="s">
        <v>204</v>
      </c>
      <c r="B250" s="133">
        <f>IF($B$242=0,0,B249/$B$242)</f>
        <v>0</v>
      </c>
    </row>
    <row r="251" spans="1:4" ht="26.25" thickBot="1" x14ac:dyDescent="0.4">
      <c r="A251" s="134" t="s">
        <v>205</v>
      </c>
      <c r="B251" s="135" t="str">
        <f>IF(B250=0,"",IF(B250&lt;='podpora limity'!D2,"výše žádosti o spolufinancování odpovídá pravidlům NSA","výše žádosti o spolufinancování neodpovídá pravidlům NSA, nárok na podporu v této skupině nákladů musí být snížen"))</f>
        <v/>
      </c>
      <c r="D251" s="110"/>
    </row>
    <row r="252" spans="1:4" ht="13.5" thickTop="1" x14ac:dyDescent="0.2">
      <c r="A252" s="136" t="s">
        <v>206</v>
      </c>
      <c r="B252" s="137">
        <f>B209*B210</f>
        <v>0</v>
      </c>
    </row>
    <row r="253" spans="1:4" x14ac:dyDescent="0.2">
      <c r="A253" s="132" t="s">
        <v>204</v>
      </c>
      <c r="B253" s="133">
        <f>IF($B$242=0,0,B252/$B$242)</f>
        <v>0</v>
      </c>
    </row>
    <row r="254" spans="1:4" ht="26.25" thickBot="1" x14ac:dyDescent="0.4">
      <c r="A254" s="134" t="s">
        <v>205</v>
      </c>
      <c r="B254" s="135" t="str">
        <f>IF(B253=0,"",IF(B253&lt;='podpora limity'!D3,"výše žádosti o spolufinancování odpovídá pravidlům NSA","výše žádosti o spolufinancování neodpovídá pravidlům NSA, nárok na podporu v této skupině nákladů musí být snížen"))</f>
        <v/>
      </c>
      <c r="D254" s="110"/>
    </row>
    <row r="255" spans="1:4" ht="13.5" thickTop="1" x14ac:dyDescent="0.2">
      <c r="A255" s="136" t="s">
        <v>207</v>
      </c>
      <c r="B255" s="137">
        <f>B212*B213</f>
        <v>0</v>
      </c>
    </row>
    <row r="256" spans="1:4" x14ac:dyDescent="0.2">
      <c r="A256" s="132" t="s">
        <v>204</v>
      </c>
      <c r="B256" s="133">
        <f>IF($B$242=0,0,B255/$B$242)</f>
        <v>0</v>
      </c>
    </row>
    <row r="257" spans="1:4" ht="26.25" thickBot="1" x14ac:dyDescent="0.4">
      <c r="A257" s="134" t="s">
        <v>205</v>
      </c>
      <c r="B257" s="135" t="str">
        <f>IF(B256=0,"",IF(B256&lt;='podpora limity'!D4,"výše žádosti o spolufinancování odpovídá pravidlům NSA","výše žádosti o spolufinancování neodpovídá pravidlům NSA, nárok na podporu v této skupině nákladů musí být snížen"))</f>
        <v/>
      </c>
      <c r="D257" s="110"/>
    </row>
    <row r="258" spans="1:4" ht="13.5" thickTop="1" x14ac:dyDescent="0.2">
      <c r="A258" s="136" t="s">
        <v>208</v>
      </c>
      <c r="B258" s="137">
        <f>B215*B216</f>
        <v>0</v>
      </c>
    </row>
    <row r="259" spans="1:4" x14ac:dyDescent="0.2">
      <c r="A259" s="132" t="s">
        <v>204</v>
      </c>
      <c r="B259" s="133">
        <f>IF($B$242=0,0,B258/$B$242)</f>
        <v>0</v>
      </c>
      <c r="C259" s="125" t="s">
        <v>209</v>
      </c>
    </row>
    <row r="260" spans="1:4" ht="26.25" thickBot="1" x14ac:dyDescent="0.4">
      <c r="A260" s="134" t="s">
        <v>205</v>
      </c>
      <c r="B260" s="135" t="str">
        <f>IF(B259=0,"",IF(B259&lt;='podpora limity'!D5,"výše žádosti o spolufinancování odpovídá pravidlům NSA","výše žádosti o spolufinancování neodpovídá pravidlům NSA, nárok na podporu v této skupině nákladů musí být snížen"))</f>
        <v/>
      </c>
      <c r="D260" s="110"/>
    </row>
    <row r="261" spans="1:4" ht="13.5" thickTop="1" x14ac:dyDescent="0.2">
      <c r="A261" s="136" t="s">
        <v>210</v>
      </c>
      <c r="B261" s="137">
        <f>B218*B219</f>
        <v>0</v>
      </c>
    </row>
    <row r="262" spans="1:4" x14ac:dyDescent="0.2">
      <c r="A262" s="132" t="s">
        <v>204</v>
      </c>
      <c r="B262" s="133">
        <f>IF($B$242=0,0,B261/$B$242)</f>
        <v>0</v>
      </c>
      <c r="C262" s="125" t="s">
        <v>211</v>
      </c>
    </row>
    <row r="263" spans="1:4" ht="26.25" thickBot="1" x14ac:dyDescent="0.4">
      <c r="A263" s="134" t="s">
        <v>205</v>
      </c>
      <c r="B263" s="135" t="str">
        <f>IF(B262=0,"",IF(B262&lt;='podpora limity'!D6,"výše žádosti o spolufinancování odpovídá pravidlům NSA","výše žádosti o spolufinancování neodpovídá pravidlům NSA, nárok na podporu v této skupině nákladů musí být snížen"))</f>
        <v/>
      </c>
      <c r="D263" s="110"/>
    </row>
    <row r="264" spans="1:4" ht="13.5" thickTop="1" x14ac:dyDescent="0.2">
      <c r="A264" s="136" t="s">
        <v>212</v>
      </c>
      <c r="B264" s="137">
        <f>B221*B222</f>
        <v>0</v>
      </c>
    </row>
    <row r="265" spans="1:4" x14ac:dyDescent="0.2">
      <c r="A265" s="132" t="s">
        <v>204</v>
      </c>
      <c r="B265" s="133">
        <f>IF($B$242=0,0,B264/$B$242)</f>
        <v>0</v>
      </c>
    </row>
    <row r="266" spans="1:4" ht="26.25" thickBot="1" x14ac:dyDescent="0.4">
      <c r="A266" s="134" t="s">
        <v>205</v>
      </c>
      <c r="B266" s="135" t="str">
        <f>IF(B265=0,"",IF(B265&lt;='podpora limity'!D7,"výše žádosti o spolufinancování odpovídá pravidlům NSA","výše žádosti o spolufinancování neodpovídá pravidlům NSA, nárok na podporu v této skupině nákladů musí být snížen"))</f>
        <v/>
      </c>
      <c r="D266" s="110"/>
    </row>
    <row r="267" spans="1:4" ht="13.5" thickTop="1" x14ac:dyDescent="0.2">
      <c r="A267" s="138" t="s">
        <v>213</v>
      </c>
      <c r="B267" s="107">
        <f>B264+B261+B258+B255+B252+B249</f>
        <v>0</v>
      </c>
    </row>
    <row r="268" spans="1:4" x14ac:dyDescent="0.2">
      <c r="A268" s="139" t="s">
        <v>214</v>
      </c>
      <c r="B268" s="108">
        <f>IF(B242=0,0,B267/B241)</f>
        <v>0</v>
      </c>
      <c r="C268" s="101" t="s">
        <v>185</v>
      </c>
    </row>
    <row r="269" spans="1:4" ht="30.75" thickBot="1" x14ac:dyDescent="0.45">
      <c r="A269" s="140" t="s">
        <v>215</v>
      </c>
      <c r="B269" s="109" t="str">
        <f>IF(B268=0,"",IF(B268&lt;='podpora limity'!B8,"výše žádosti o spolufinancování odpovídá pravidlům NSA","výše žádosti o spolufinancování neodpovídá pravidlům NSA, nároky na podporu musí být sníženy"))</f>
        <v/>
      </c>
      <c r="D269" s="124"/>
    </row>
    <row r="270" spans="1:4" ht="13.5" thickTop="1" x14ac:dyDescent="0.2"/>
  </sheetData>
  <sheetProtection algorithmName="SHA-512" hashValue="iT7qzQ0CJwgEyYfSfL7g18/wyYisPTh5R1pBWsRC/pdBJC6ktRSmqKpu5VeiyoDcDedHF8g1kvu0cde+yUmZdA==" saltValue="Y+Wyrsw+Wtz/Ae6HQNIyVg==" spinCount="100000" sheet="1" objects="1" scenarios="1"/>
  <dataConsolidate/>
  <mergeCells count="1">
    <mergeCell ref="A2:B2"/>
  </mergeCells>
  <conditionalFormatting sqref="B268">
    <cfRule type="cellIs" dxfId="3" priority="8" operator="greaterThan">
      <formula>0.7</formula>
    </cfRule>
  </conditionalFormatting>
  <conditionalFormatting sqref="B269">
    <cfRule type="containsText" dxfId="2" priority="7" operator="containsText" text="sníženy">
      <formula>NOT(ISERROR(SEARCH("sníženy",B269)))</formula>
    </cfRule>
  </conditionalFormatting>
  <conditionalFormatting sqref="B226">
    <cfRule type="cellIs" dxfId="1" priority="4" operator="greaterThan">
      <formula>0.7</formula>
    </cfRule>
  </conditionalFormatting>
  <conditionalFormatting sqref="B227">
    <cfRule type="containsText" dxfId="0" priority="1" operator="containsText" text="snížit">
      <formula>NOT(ISERROR(SEARCH("snížit",B227)))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226" xr:uid="{2B273DF3-6A27-4AB6-9D6C-822515480BF0}"/>
    <dataValidation allowBlank="1" showInputMessage="1" showErrorMessage="1" error="Podíl požadované podpory je příliš vysoký. Je nutné snížit tento dílčí podíl požadované podpory u této položky." sqref="B251 B254 B257 B260 B263 B266" xr:uid="{0996FE44-362A-4E42-930F-D4954E13899E}"/>
  </dataValidations>
  <pageMargins left="0.7" right="0.7" top="0.78740157499999996" bottom="0.78740157499999996" header="0.3" footer="0.3"/>
  <pageSetup paperSize="9" scale="29" fitToHeight="0" orientation="portrait" r:id="rId1"/>
  <rowBreaks count="2" manualBreakCount="2">
    <brk id="65" max="16383" man="1"/>
    <brk id="1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B66:B68 B103 B109 B114 B119 B124 B129 B134 B147 B139 B161:B168 B198:B201 B187:B189 B191 B193:B194 B144 B171 B173 B175 B177 B179 B181 B183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B95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B71:B72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B89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B73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B78 B91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B222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B207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B210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B213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B216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B219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topLeftCell="H1" workbookViewId="0">
      <pane ySplit="1" topLeftCell="A2" activePane="bottomLeft" state="frozen"/>
      <selection activeCell="H2" sqref="H2"/>
      <selection pane="bottomLeft" activeCell="N14" sqref="N14"/>
    </sheetView>
  </sheetViews>
  <sheetFormatPr defaultRowHeight="13.5" x14ac:dyDescent="0.25"/>
  <cols>
    <col min="1" max="1" width="3.6640625" style="24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23" t="s">
        <v>216</v>
      </c>
      <c r="B1" s="1" t="s">
        <v>3</v>
      </c>
      <c r="C1" s="4" t="s">
        <v>217</v>
      </c>
      <c r="D1" s="4" t="s">
        <v>6</v>
      </c>
      <c r="E1" s="4" t="s">
        <v>7</v>
      </c>
      <c r="F1" s="4" t="s">
        <v>10</v>
      </c>
      <c r="G1" s="22" t="s">
        <v>11</v>
      </c>
      <c r="H1" s="22" t="s">
        <v>12</v>
      </c>
      <c r="I1" s="1" t="s">
        <v>218</v>
      </c>
      <c r="J1" s="1" t="s">
        <v>219</v>
      </c>
      <c r="K1" s="1" t="s">
        <v>220</v>
      </c>
      <c r="L1" s="1" t="s">
        <v>82</v>
      </c>
      <c r="M1" s="1" t="s">
        <v>74</v>
      </c>
      <c r="N1" s="1" t="s">
        <v>221</v>
      </c>
    </row>
    <row r="2" spans="1:14" x14ac:dyDescent="0.25">
      <c r="A2" s="24">
        <v>90</v>
      </c>
      <c r="B2" t="s">
        <v>222</v>
      </c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>
        <v>2021</v>
      </c>
      <c r="N2">
        <v>1</v>
      </c>
    </row>
    <row r="3" spans="1:14" x14ac:dyDescent="0.25">
      <c r="A3" s="24">
        <v>1</v>
      </c>
      <c r="B3" t="s">
        <v>233</v>
      </c>
      <c r="C3" t="s">
        <v>234</v>
      </c>
      <c r="D3" t="s">
        <v>235</v>
      </c>
      <c r="E3" t="s">
        <v>236</v>
      </c>
      <c r="F3" t="s">
        <v>237</v>
      </c>
      <c r="G3" t="s">
        <v>238</v>
      </c>
      <c r="H3" t="s">
        <v>239</v>
      </c>
      <c r="I3" t="s">
        <v>240</v>
      </c>
      <c r="J3" t="s">
        <v>241</v>
      </c>
      <c r="K3" t="s">
        <v>242</v>
      </c>
      <c r="M3">
        <v>2022</v>
      </c>
      <c r="N3">
        <v>2</v>
      </c>
    </row>
    <row r="4" spans="1:14" x14ac:dyDescent="0.25">
      <c r="A4" s="24">
        <v>2</v>
      </c>
      <c r="B4" t="s">
        <v>243</v>
      </c>
      <c r="D4" t="s">
        <v>244</v>
      </c>
      <c r="E4" t="s">
        <v>245</v>
      </c>
      <c r="F4" t="s">
        <v>246</v>
      </c>
      <c r="G4" t="s">
        <v>247</v>
      </c>
      <c r="H4" t="s">
        <v>248</v>
      </c>
      <c r="J4" t="s">
        <v>249</v>
      </c>
      <c r="K4" t="s">
        <v>250</v>
      </c>
      <c r="M4">
        <v>2023</v>
      </c>
      <c r="N4">
        <v>3</v>
      </c>
    </row>
    <row r="5" spans="1:14" x14ac:dyDescent="0.25">
      <c r="A5" s="24">
        <v>3</v>
      </c>
      <c r="B5" t="s">
        <v>251</v>
      </c>
      <c r="E5" t="s">
        <v>252</v>
      </c>
      <c r="F5" t="s">
        <v>253</v>
      </c>
      <c r="G5" t="s">
        <v>254</v>
      </c>
      <c r="H5" t="s">
        <v>255</v>
      </c>
      <c r="J5" t="s">
        <v>256</v>
      </c>
      <c r="K5" t="s">
        <v>257</v>
      </c>
      <c r="M5">
        <v>2024</v>
      </c>
      <c r="N5">
        <v>4</v>
      </c>
    </row>
    <row r="6" spans="1:14" x14ac:dyDescent="0.25">
      <c r="A6" s="24">
        <v>4</v>
      </c>
      <c r="B6" t="s">
        <v>258</v>
      </c>
      <c r="E6" t="s">
        <v>259</v>
      </c>
      <c r="F6" t="s">
        <v>260</v>
      </c>
      <c r="H6" t="s">
        <v>261</v>
      </c>
      <c r="J6" t="s">
        <v>262</v>
      </c>
      <c r="K6" t="s">
        <v>263</v>
      </c>
      <c r="M6">
        <v>2025</v>
      </c>
      <c r="N6">
        <v>5</v>
      </c>
    </row>
    <row r="7" spans="1:14" x14ac:dyDescent="0.25">
      <c r="A7" s="24">
        <v>5</v>
      </c>
      <c r="B7" t="s">
        <v>264</v>
      </c>
      <c r="E7" t="s">
        <v>265</v>
      </c>
      <c r="F7" t="s">
        <v>266</v>
      </c>
      <c r="H7" t="s">
        <v>267</v>
      </c>
      <c r="J7" t="s">
        <v>268</v>
      </c>
      <c r="K7" t="s">
        <v>232</v>
      </c>
      <c r="M7">
        <v>2026</v>
      </c>
      <c r="N7">
        <v>6</v>
      </c>
    </row>
    <row r="8" spans="1:14" x14ac:dyDescent="0.25">
      <c r="A8" s="24">
        <v>6</v>
      </c>
      <c r="B8" t="s">
        <v>269</v>
      </c>
      <c r="F8" t="s">
        <v>270</v>
      </c>
      <c r="H8" t="s">
        <v>271</v>
      </c>
      <c r="J8" t="s">
        <v>272</v>
      </c>
      <c r="N8">
        <v>7</v>
      </c>
    </row>
    <row r="9" spans="1:14" x14ac:dyDescent="0.25">
      <c r="A9" s="24">
        <v>7</v>
      </c>
      <c r="B9" t="s">
        <v>273</v>
      </c>
      <c r="H9" t="s">
        <v>274</v>
      </c>
      <c r="J9" t="s">
        <v>275</v>
      </c>
      <c r="N9">
        <v>8</v>
      </c>
    </row>
    <row r="10" spans="1:14" x14ac:dyDescent="0.25">
      <c r="A10" s="24">
        <v>102</v>
      </c>
      <c r="B10" t="s">
        <v>276</v>
      </c>
      <c r="H10" t="s">
        <v>277</v>
      </c>
      <c r="J10" t="s">
        <v>278</v>
      </c>
      <c r="N10">
        <v>9</v>
      </c>
    </row>
    <row r="11" spans="1:14" x14ac:dyDescent="0.25">
      <c r="A11" s="24">
        <v>8</v>
      </c>
      <c r="B11" t="s">
        <v>279</v>
      </c>
      <c r="J11" t="s">
        <v>280</v>
      </c>
      <c r="N11">
        <v>10</v>
      </c>
    </row>
    <row r="12" spans="1:14" x14ac:dyDescent="0.25">
      <c r="A12" s="24">
        <v>9</v>
      </c>
      <c r="B12" t="s">
        <v>281</v>
      </c>
      <c r="J12" t="s">
        <v>282</v>
      </c>
      <c r="N12">
        <v>11</v>
      </c>
    </row>
    <row r="13" spans="1:14" x14ac:dyDescent="0.25">
      <c r="A13" s="24">
        <v>10</v>
      </c>
      <c r="B13" t="s">
        <v>283</v>
      </c>
      <c r="J13" t="s">
        <v>284</v>
      </c>
      <c r="N13">
        <v>12</v>
      </c>
    </row>
    <row r="14" spans="1:14" x14ac:dyDescent="0.25">
      <c r="A14" s="24">
        <v>95</v>
      </c>
      <c r="B14" t="s">
        <v>285</v>
      </c>
      <c r="J14" t="s">
        <v>286</v>
      </c>
    </row>
    <row r="15" spans="1:14" x14ac:dyDescent="0.25">
      <c r="A15" s="24">
        <v>11</v>
      </c>
      <c r="B15" t="s">
        <v>287</v>
      </c>
      <c r="J15" t="s">
        <v>288</v>
      </c>
    </row>
    <row r="16" spans="1:14" x14ac:dyDescent="0.25">
      <c r="A16" s="24">
        <v>89</v>
      </c>
      <c r="B16" t="s">
        <v>289</v>
      </c>
    </row>
    <row r="17" spans="1:2" x14ac:dyDescent="0.25">
      <c r="A17" s="24">
        <v>92</v>
      </c>
      <c r="B17" t="s">
        <v>290</v>
      </c>
    </row>
    <row r="18" spans="1:2" x14ac:dyDescent="0.25">
      <c r="A18" s="24">
        <v>12</v>
      </c>
      <c r="B18" t="s">
        <v>291</v>
      </c>
    </row>
    <row r="19" spans="1:2" x14ac:dyDescent="0.25">
      <c r="A19" s="24">
        <v>13</v>
      </c>
      <c r="B19" t="s">
        <v>292</v>
      </c>
    </row>
    <row r="20" spans="1:2" x14ac:dyDescent="0.25">
      <c r="A20" s="24">
        <v>14</v>
      </c>
      <c r="B20" t="s">
        <v>293</v>
      </c>
    </row>
    <row r="21" spans="1:2" x14ac:dyDescent="0.25">
      <c r="A21" s="24">
        <v>15</v>
      </c>
      <c r="B21" t="s">
        <v>294</v>
      </c>
    </row>
    <row r="22" spans="1:2" x14ac:dyDescent="0.25">
      <c r="A22" s="24">
        <v>16</v>
      </c>
      <c r="B22" t="s">
        <v>295</v>
      </c>
    </row>
    <row r="23" spans="1:2" x14ac:dyDescent="0.25">
      <c r="A23" s="24">
        <v>17</v>
      </c>
      <c r="B23" t="s">
        <v>296</v>
      </c>
    </row>
    <row r="24" spans="1:2" x14ac:dyDescent="0.25">
      <c r="A24" s="24">
        <v>18</v>
      </c>
      <c r="B24" t="s">
        <v>297</v>
      </c>
    </row>
    <row r="25" spans="1:2" x14ac:dyDescent="0.25">
      <c r="A25" s="24">
        <v>86</v>
      </c>
      <c r="B25" t="s">
        <v>298</v>
      </c>
    </row>
    <row r="26" spans="1:2" x14ac:dyDescent="0.25">
      <c r="A26" s="24">
        <v>19</v>
      </c>
      <c r="B26" t="s">
        <v>299</v>
      </c>
    </row>
    <row r="27" spans="1:2" x14ac:dyDescent="0.25">
      <c r="A27" s="24">
        <v>20</v>
      </c>
      <c r="B27" t="s">
        <v>300</v>
      </c>
    </row>
    <row r="28" spans="1:2" x14ac:dyDescent="0.25">
      <c r="A28" s="24">
        <v>21</v>
      </c>
      <c r="B28" t="s">
        <v>301</v>
      </c>
    </row>
    <row r="29" spans="1:2" x14ac:dyDescent="0.25">
      <c r="A29" s="24">
        <v>22</v>
      </c>
      <c r="B29" t="s">
        <v>302</v>
      </c>
    </row>
    <row r="30" spans="1:2" x14ac:dyDescent="0.25">
      <c r="A30" s="24">
        <v>23</v>
      </c>
      <c r="B30" t="s">
        <v>303</v>
      </c>
    </row>
    <row r="31" spans="1:2" x14ac:dyDescent="0.25">
      <c r="A31" s="24">
        <v>24</v>
      </c>
      <c r="B31" t="s">
        <v>304</v>
      </c>
    </row>
    <row r="32" spans="1:2" x14ac:dyDescent="0.25">
      <c r="A32" s="24">
        <v>25</v>
      </c>
      <c r="B32" t="s">
        <v>305</v>
      </c>
    </row>
    <row r="33" spans="1:2" x14ac:dyDescent="0.25">
      <c r="A33" s="24">
        <v>101</v>
      </c>
      <c r="B33" t="s">
        <v>306</v>
      </c>
    </row>
    <row r="34" spans="1:2" x14ac:dyDescent="0.25">
      <c r="A34" s="24">
        <v>26</v>
      </c>
      <c r="B34" t="s">
        <v>307</v>
      </c>
    </row>
    <row r="35" spans="1:2" x14ac:dyDescent="0.25">
      <c r="A35" s="24">
        <v>27</v>
      </c>
      <c r="B35" t="s">
        <v>308</v>
      </c>
    </row>
    <row r="36" spans="1:2" x14ac:dyDescent="0.25">
      <c r="A36" s="24">
        <v>28</v>
      </c>
      <c r="B36" t="s">
        <v>309</v>
      </c>
    </row>
    <row r="37" spans="1:2" x14ac:dyDescent="0.25">
      <c r="A37" s="24">
        <v>99</v>
      </c>
      <c r="B37" t="s">
        <v>310</v>
      </c>
    </row>
    <row r="38" spans="1:2" x14ac:dyDescent="0.25">
      <c r="A38" s="24">
        <v>29</v>
      </c>
      <c r="B38" t="s">
        <v>311</v>
      </c>
    </row>
    <row r="39" spans="1:2" x14ac:dyDescent="0.25">
      <c r="A39" s="24">
        <v>30</v>
      </c>
      <c r="B39" t="s">
        <v>312</v>
      </c>
    </row>
    <row r="40" spans="1:2" x14ac:dyDescent="0.25">
      <c r="A40" s="24">
        <v>31</v>
      </c>
      <c r="B40" t="s">
        <v>313</v>
      </c>
    </row>
    <row r="41" spans="1:2" x14ac:dyDescent="0.25">
      <c r="A41" s="24">
        <v>96</v>
      </c>
      <c r="B41" t="s">
        <v>314</v>
      </c>
    </row>
    <row r="42" spans="1:2" x14ac:dyDescent="0.25">
      <c r="A42" s="24">
        <v>32</v>
      </c>
      <c r="B42" t="s">
        <v>315</v>
      </c>
    </row>
    <row r="43" spans="1:2" x14ac:dyDescent="0.25">
      <c r="A43" s="24">
        <v>33</v>
      </c>
      <c r="B43" t="s">
        <v>316</v>
      </c>
    </row>
    <row r="44" spans="1:2" x14ac:dyDescent="0.25">
      <c r="A44" s="24">
        <v>34</v>
      </c>
      <c r="B44" t="s">
        <v>317</v>
      </c>
    </row>
    <row r="45" spans="1:2" x14ac:dyDescent="0.25">
      <c r="A45" s="24">
        <v>83</v>
      </c>
      <c r="B45" t="s">
        <v>318</v>
      </c>
    </row>
    <row r="46" spans="1:2" x14ac:dyDescent="0.25">
      <c r="A46" s="24">
        <v>35</v>
      </c>
      <c r="B46" t="s">
        <v>319</v>
      </c>
    </row>
    <row r="47" spans="1:2" x14ac:dyDescent="0.25">
      <c r="A47" s="24">
        <v>36</v>
      </c>
      <c r="B47" t="s">
        <v>320</v>
      </c>
    </row>
    <row r="48" spans="1:2" x14ac:dyDescent="0.25">
      <c r="A48" s="24">
        <v>98</v>
      </c>
      <c r="B48" t="s">
        <v>321</v>
      </c>
    </row>
    <row r="49" spans="1:2" x14ac:dyDescent="0.25">
      <c r="A49" s="24">
        <v>100</v>
      </c>
      <c r="B49" t="s">
        <v>322</v>
      </c>
    </row>
    <row r="50" spans="1:2" x14ac:dyDescent="0.25">
      <c r="A50" s="24">
        <v>37</v>
      </c>
      <c r="B50" t="s">
        <v>323</v>
      </c>
    </row>
    <row r="51" spans="1:2" x14ac:dyDescent="0.25">
      <c r="A51" s="24">
        <v>38</v>
      </c>
      <c r="B51" t="s">
        <v>324</v>
      </c>
    </row>
    <row r="52" spans="1:2" x14ac:dyDescent="0.25">
      <c r="A52" s="24">
        <v>80</v>
      </c>
      <c r="B52" t="s">
        <v>325</v>
      </c>
    </row>
    <row r="53" spans="1:2" x14ac:dyDescent="0.25">
      <c r="A53" s="24">
        <v>94</v>
      </c>
      <c r="B53" t="s">
        <v>326</v>
      </c>
    </row>
    <row r="54" spans="1:2" x14ac:dyDescent="0.25">
      <c r="A54" s="24">
        <v>39</v>
      </c>
      <c r="B54" t="s">
        <v>327</v>
      </c>
    </row>
    <row r="55" spans="1:2" x14ac:dyDescent="0.25">
      <c r="A55" s="24">
        <v>40</v>
      </c>
      <c r="B55" t="s">
        <v>328</v>
      </c>
    </row>
    <row r="56" spans="1:2" x14ac:dyDescent="0.25">
      <c r="A56" s="24">
        <v>91</v>
      </c>
      <c r="B56" t="s">
        <v>329</v>
      </c>
    </row>
    <row r="57" spans="1:2" x14ac:dyDescent="0.25">
      <c r="A57" s="24">
        <v>85</v>
      </c>
      <c r="B57" t="s">
        <v>330</v>
      </c>
    </row>
    <row r="58" spans="1:2" x14ac:dyDescent="0.25">
      <c r="A58" s="24">
        <v>41</v>
      </c>
      <c r="B58" t="s">
        <v>331</v>
      </c>
    </row>
    <row r="59" spans="1:2" x14ac:dyDescent="0.25">
      <c r="A59" s="24">
        <v>42</v>
      </c>
      <c r="B59" t="s">
        <v>332</v>
      </c>
    </row>
    <row r="60" spans="1:2" x14ac:dyDescent="0.25">
      <c r="A60" s="24">
        <v>88</v>
      </c>
      <c r="B60" t="s">
        <v>333</v>
      </c>
    </row>
    <row r="61" spans="1:2" x14ac:dyDescent="0.25">
      <c r="A61" s="24">
        <v>44</v>
      </c>
      <c r="B61" t="s">
        <v>334</v>
      </c>
    </row>
    <row r="62" spans="1:2" x14ac:dyDescent="0.25">
      <c r="A62" s="24">
        <v>45</v>
      </c>
      <c r="B62" t="s">
        <v>335</v>
      </c>
    </row>
    <row r="63" spans="1:2" x14ac:dyDescent="0.25">
      <c r="A63" s="24">
        <v>46</v>
      </c>
      <c r="B63" t="s">
        <v>336</v>
      </c>
    </row>
    <row r="64" spans="1:2" x14ac:dyDescent="0.25">
      <c r="A64" s="24">
        <v>47</v>
      </c>
      <c r="B64" t="s">
        <v>337</v>
      </c>
    </row>
    <row r="65" spans="1:2" x14ac:dyDescent="0.25">
      <c r="A65" s="24">
        <v>48</v>
      </c>
      <c r="B65" t="s">
        <v>338</v>
      </c>
    </row>
    <row r="66" spans="1:2" x14ac:dyDescent="0.25">
      <c r="A66" s="24">
        <v>49</v>
      </c>
      <c r="B66" t="s">
        <v>339</v>
      </c>
    </row>
    <row r="67" spans="1:2" x14ac:dyDescent="0.25">
      <c r="A67" s="24">
        <v>82</v>
      </c>
      <c r="B67" t="s">
        <v>340</v>
      </c>
    </row>
    <row r="68" spans="1:2" x14ac:dyDescent="0.25">
      <c r="A68" s="24">
        <v>50</v>
      </c>
      <c r="B68" t="s">
        <v>341</v>
      </c>
    </row>
    <row r="69" spans="1:2" x14ac:dyDescent="0.25">
      <c r="A69" s="24">
        <v>93</v>
      </c>
      <c r="B69" t="s">
        <v>342</v>
      </c>
    </row>
    <row r="70" spans="1:2" x14ac:dyDescent="0.25">
      <c r="A70" s="24">
        <v>103</v>
      </c>
      <c r="B70" t="s">
        <v>343</v>
      </c>
    </row>
    <row r="71" spans="1:2" x14ac:dyDescent="0.25">
      <c r="A71" s="24">
        <v>87</v>
      </c>
      <c r="B71" t="s">
        <v>344</v>
      </c>
    </row>
    <row r="72" spans="1:2" x14ac:dyDescent="0.25">
      <c r="A72" s="24">
        <v>51</v>
      </c>
      <c r="B72" t="s">
        <v>345</v>
      </c>
    </row>
    <row r="73" spans="1:2" x14ac:dyDescent="0.25">
      <c r="A73" s="24">
        <v>52</v>
      </c>
      <c r="B73" t="s">
        <v>346</v>
      </c>
    </row>
    <row r="74" spans="1:2" x14ac:dyDescent="0.25">
      <c r="A74" s="24">
        <v>53</v>
      </c>
      <c r="B74" t="s">
        <v>347</v>
      </c>
    </row>
    <row r="75" spans="1:2" x14ac:dyDescent="0.25">
      <c r="A75" s="24">
        <v>54</v>
      </c>
      <c r="B75" t="s">
        <v>348</v>
      </c>
    </row>
    <row r="76" spans="1:2" x14ac:dyDescent="0.25">
      <c r="A76" s="24">
        <v>55</v>
      </c>
      <c r="B76" t="s">
        <v>349</v>
      </c>
    </row>
    <row r="77" spans="1:2" x14ac:dyDescent="0.25">
      <c r="A77" s="24">
        <v>56</v>
      </c>
      <c r="B77" t="s">
        <v>350</v>
      </c>
    </row>
    <row r="78" spans="1:2" x14ac:dyDescent="0.25">
      <c r="A78" s="24">
        <v>57</v>
      </c>
      <c r="B78" t="s">
        <v>351</v>
      </c>
    </row>
    <row r="79" spans="1:2" x14ac:dyDescent="0.25">
      <c r="A79" s="24">
        <v>58</v>
      </c>
      <c r="B79" t="s">
        <v>352</v>
      </c>
    </row>
    <row r="80" spans="1:2" x14ac:dyDescent="0.25">
      <c r="A80" s="24">
        <v>59</v>
      </c>
      <c r="B80" t="s">
        <v>353</v>
      </c>
    </row>
    <row r="81" spans="1:2" x14ac:dyDescent="0.25">
      <c r="A81" s="24">
        <v>60</v>
      </c>
      <c r="B81" t="s">
        <v>354</v>
      </c>
    </row>
    <row r="82" spans="1:2" x14ac:dyDescent="0.25">
      <c r="A82" s="24">
        <v>61</v>
      </c>
      <c r="B82" t="s">
        <v>355</v>
      </c>
    </row>
    <row r="83" spans="1:2" x14ac:dyDescent="0.25">
      <c r="A83" s="24">
        <v>62</v>
      </c>
      <c r="B83" t="s">
        <v>356</v>
      </c>
    </row>
    <row r="84" spans="1:2" x14ac:dyDescent="0.25">
      <c r="A84" s="24">
        <v>63</v>
      </c>
      <c r="B84" t="s">
        <v>357</v>
      </c>
    </row>
    <row r="85" spans="1:2" x14ac:dyDescent="0.25">
      <c r="A85" s="24">
        <v>64</v>
      </c>
      <c r="B85" t="s">
        <v>358</v>
      </c>
    </row>
    <row r="86" spans="1:2" x14ac:dyDescent="0.25">
      <c r="A86" s="24">
        <v>65</v>
      </c>
      <c r="B86" t="s">
        <v>359</v>
      </c>
    </row>
    <row r="87" spans="1:2" x14ac:dyDescent="0.25">
      <c r="A87" s="24">
        <v>78</v>
      </c>
      <c r="B87" t="s">
        <v>360</v>
      </c>
    </row>
    <row r="88" spans="1:2" x14ac:dyDescent="0.25">
      <c r="A88" s="24">
        <v>66</v>
      </c>
      <c r="B88" t="s">
        <v>361</v>
      </c>
    </row>
    <row r="89" spans="1:2" x14ac:dyDescent="0.25">
      <c r="A89" s="24">
        <v>67</v>
      </c>
      <c r="B89" t="s">
        <v>362</v>
      </c>
    </row>
    <row r="90" spans="1:2" x14ac:dyDescent="0.25">
      <c r="A90" s="24">
        <v>68</v>
      </c>
      <c r="B90" t="s">
        <v>363</v>
      </c>
    </row>
    <row r="91" spans="1:2" x14ac:dyDescent="0.25">
      <c r="A91" s="24">
        <v>69</v>
      </c>
      <c r="B91" t="s">
        <v>364</v>
      </c>
    </row>
    <row r="92" spans="1:2" x14ac:dyDescent="0.25">
      <c r="A92" s="24">
        <v>97</v>
      </c>
      <c r="B92" t="s">
        <v>365</v>
      </c>
    </row>
    <row r="93" spans="1:2" x14ac:dyDescent="0.25">
      <c r="A93" s="24">
        <v>70</v>
      </c>
      <c r="B93" t="s">
        <v>366</v>
      </c>
    </row>
    <row r="94" spans="1:2" x14ac:dyDescent="0.25">
      <c r="A94" s="24">
        <v>84</v>
      </c>
      <c r="B94" t="s">
        <v>367</v>
      </c>
    </row>
    <row r="95" spans="1:2" x14ac:dyDescent="0.25">
      <c r="A95" s="24">
        <v>71</v>
      </c>
      <c r="B95" t="s">
        <v>368</v>
      </c>
    </row>
    <row r="96" spans="1:2" x14ac:dyDescent="0.25">
      <c r="A96" s="24">
        <v>72</v>
      </c>
      <c r="B96" t="s">
        <v>369</v>
      </c>
    </row>
    <row r="97" spans="1:2" x14ac:dyDescent="0.25">
      <c r="A97" s="24">
        <v>73</v>
      </c>
      <c r="B97" t="s">
        <v>370</v>
      </c>
    </row>
    <row r="98" spans="1:2" x14ac:dyDescent="0.25">
      <c r="A98" s="24">
        <v>81</v>
      </c>
      <c r="B98" t="s">
        <v>371</v>
      </c>
    </row>
    <row r="99" spans="1:2" x14ac:dyDescent="0.25">
      <c r="A99" s="24">
        <v>74</v>
      </c>
      <c r="B99" t="s">
        <v>372</v>
      </c>
    </row>
    <row r="100" spans="1:2" x14ac:dyDescent="0.25">
      <c r="A100" s="24">
        <v>79</v>
      </c>
      <c r="B100" t="s">
        <v>373</v>
      </c>
    </row>
    <row r="101" spans="1:2" x14ac:dyDescent="0.25">
      <c r="A101" s="24">
        <v>75</v>
      </c>
      <c r="B101" t="s">
        <v>374</v>
      </c>
    </row>
    <row r="102" spans="1:2" x14ac:dyDescent="0.25">
      <c r="A102" s="24">
        <v>76</v>
      </c>
      <c r="B102" t="s">
        <v>375</v>
      </c>
    </row>
    <row r="103" spans="1:2" x14ac:dyDescent="0.25">
      <c r="A103" s="24">
        <v>43</v>
      </c>
      <c r="B103" t="s">
        <v>376</v>
      </c>
    </row>
    <row r="104" spans="1:2" x14ac:dyDescent="0.25">
      <c r="A104" s="24">
        <v>0</v>
      </c>
      <c r="B104" t="s">
        <v>4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B9" sqref="B9"/>
    </sheetView>
  </sheetViews>
  <sheetFormatPr defaultRowHeight="12.75" x14ac:dyDescent="0.2"/>
  <cols>
    <col min="1" max="1" width="46.33203125" bestFit="1" customWidth="1"/>
    <col min="2" max="2" width="17.83203125" style="76" bestFit="1" customWidth="1"/>
    <col min="3" max="3" width="2.83203125" customWidth="1"/>
    <col min="4" max="4" width="17.1640625" bestFit="1" customWidth="1"/>
  </cols>
  <sheetData>
    <row r="1" spans="1:4" x14ac:dyDescent="0.2">
      <c r="A1" s="67" t="s">
        <v>377</v>
      </c>
      <c r="B1" s="74" t="s">
        <v>378</v>
      </c>
      <c r="D1" s="76" t="s">
        <v>379</v>
      </c>
    </row>
    <row r="2" spans="1:4" x14ac:dyDescent="0.2">
      <c r="A2" s="68" t="s">
        <v>380</v>
      </c>
      <c r="B2" s="77">
        <v>1</v>
      </c>
      <c r="D2" s="77">
        <v>1</v>
      </c>
    </row>
    <row r="3" spans="1:4" x14ac:dyDescent="0.2">
      <c r="A3" s="68" t="s">
        <v>381</v>
      </c>
      <c r="B3" s="77">
        <v>1</v>
      </c>
      <c r="D3" s="77">
        <v>1</v>
      </c>
    </row>
    <row r="4" spans="1:4" x14ac:dyDescent="0.2">
      <c r="A4" s="68" t="s">
        <v>382</v>
      </c>
      <c r="B4" s="77">
        <v>1</v>
      </c>
      <c r="D4" s="77">
        <v>1</v>
      </c>
    </row>
    <row r="5" spans="1:4" x14ac:dyDescent="0.2">
      <c r="A5" s="68" t="s">
        <v>383</v>
      </c>
      <c r="B5" s="77">
        <v>1</v>
      </c>
      <c r="D5" s="77">
        <v>0.1</v>
      </c>
    </row>
    <row r="6" spans="1:4" x14ac:dyDescent="0.2">
      <c r="A6" s="68" t="s">
        <v>384</v>
      </c>
      <c r="B6" s="77">
        <v>1</v>
      </c>
      <c r="D6" s="77">
        <v>0.25</v>
      </c>
    </row>
    <row r="7" spans="1:4" x14ac:dyDescent="0.2">
      <c r="A7" s="68" t="s">
        <v>385</v>
      </c>
      <c r="B7" s="77">
        <v>1</v>
      </c>
      <c r="D7" s="77">
        <v>1</v>
      </c>
    </row>
    <row r="8" spans="1:4" x14ac:dyDescent="0.2">
      <c r="A8" s="67" t="s">
        <v>386</v>
      </c>
      <c r="B8" s="75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Šlajchrt Martin</cp:lastModifiedBy>
  <cp:revision/>
  <cp:lastPrinted>2020-11-12T07:49:20Z</cp:lastPrinted>
  <dcterms:created xsi:type="dcterms:W3CDTF">2020-05-31T14:29:47Z</dcterms:created>
  <dcterms:modified xsi:type="dcterms:W3CDTF">2020-12-15T06:12:38Z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