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LOH2028/Vyúčtování/"/>
    </mc:Choice>
  </mc:AlternateContent>
  <xr:revisionPtr revIDLastSave="367" documentId="13_ncr:1_{AC06F767-A7BC-4A79-9481-F5C6E0A94D3D}" xr6:coauthVersionLast="47" xr6:coauthVersionMax="47" xr10:uidLastSave="{81674DB6-13C9-4C14-8C5D-B9A8F98D66F5}"/>
  <bookViews>
    <workbookView xWindow="-120" yWindow="-120" windowWidth="25440" windowHeight="15390" tabRatio="627" xr2:uid="{9FF6FD80-7DF8-4412-AC57-6C2DEDD1DF1C}"/>
  </bookViews>
  <sheets>
    <sheet name="1. SOUHRNNÉ INFORMACE" sheetId="4" r:id="rId1"/>
    <sheet name="2. POUŽITÍ DOTACE" sheetId="3" r:id="rId2"/>
    <sheet name="3. FINANČNÍ VYPOŘÁDÁNÍ Vyhl." sheetId="1" r:id="rId3"/>
    <sheet name="4. Naplnění účelu dotace" sheetId="5" r:id="rId4"/>
    <sheet name="5. Mzdy, DPP, DPČ, odvody" sheetId="10" r:id="rId5"/>
    <sheet name="6. OSVČ" sheetId="11" r:id="rId6"/>
    <sheet name="7. Přehled zdrojů" sheetId="8" r:id="rId7"/>
  </sheets>
  <externalReferences>
    <externalReference r:id="rId8"/>
  </externalReferences>
  <definedNames>
    <definedName name="Kraj">[1]List3!$C$3:$C$16</definedName>
    <definedName name="_xlnm.Print_Area" localSheetId="0">'1. SOUHRNNÉ INFORMACE'!$A$1:$B$64</definedName>
    <definedName name="_xlnm.Print_Area" localSheetId="1">'2. POUŽITÍ DOTACE'!$A$1:$E$57</definedName>
    <definedName name="_xlnm.Print_Area" localSheetId="2">'3. FINANČNÍ VYPOŘÁDÁNÍ Vyhl.'!$A$1:$J$30</definedName>
    <definedName name="_xlnm.Print_Area" localSheetId="3">'4. Naplnění účelu dotace'!$A$1:$I$56</definedName>
    <definedName name="_xlnm.Print_Area" localSheetId="4">'5. Mzdy, DPP, DPČ, odvody'!$A$1:$Q$67</definedName>
    <definedName name="_xlnm.Print_Area" localSheetId="5">'6. OSVČ'!$A$1:$Q$62</definedName>
    <definedName name="_xlnm.Print_Area" localSheetId="6">'7. Přehled zdrojů'!$A$1:$F$56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0" l="1"/>
  <c r="G66" i="10"/>
  <c r="G67" i="10"/>
  <c r="G64" i="10"/>
  <c r="E60" i="11"/>
  <c r="E61" i="11"/>
  <c r="E62" i="11"/>
  <c r="E59" i="11"/>
  <c r="C6" i="10"/>
  <c r="C6" i="11"/>
  <c r="A6" i="10"/>
  <c r="C7" i="8"/>
  <c r="G1" i="11"/>
  <c r="A6" i="11"/>
  <c r="D6" i="11"/>
  <c r="E8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D12" i="10"/>
  <c r="E6" i="11" l="1"/>
  <c r="D9" i="3"/>
  <c r="D8" i="3" s="1"/>
  <c r="D23" i="3"/>
  <c r="D27" i="3"/>
  <c r="D26" i="3" s="1"/>
  <c r="D18" i="3"/>
  <c r="D14" i="3"/>
  <c r="E15" i="3"/>
  <c r="D13" i="3" l="1"/>
  <c r="D6" i="3" s="1"/>
  <c r="D30" i="3" l="1"/>
  <c r="C12" i="4"/>
  <c r="C10" i="4"/>
  <c r="J1" i="1"/>
  <c r="C6" i="8" l="1"/>
  <c r="C48" i="8"/>
  <c r="C49" i="8"/>
  <c r="C50" i="8"/>
  <c r="C47" i="8"/>
  <c r="A53" i="5"/>
  <c r="A54" i="5"/>
  <c r="A55" i="5"/>
  <c r="A52" i="5"/>
  <c r="B50" i="3"/>
  <c r="B51" i="3"/>
  <c r="B52" i="3"/>
  <c r="B49" i="3"/>
  <c r="A13" i="4" l="1"/>
  <c r="A21" i="8"/>
  <c r="E1" i="3" l="1"/>
  <c r="E1" i="8"/>
  <c r="C6" i="3"/>
  <c r="A36" i="8"/>
  <c r="B6" i="3"/>
  <c r="A16" i="1"/>
  <c r="A6" i="5"/>
  <c r="A6" i="8"/>
  <c r="C1" i="3"/>
  <c r="C3" i="3" l="1"/>
  <c r="G27" i="8"/>
  <c r="G28" i="8"/>
  <c r="G29" i="8"/>
  <c r="G30" i="8"/>
  <c r="G31" i="8"/>
  <c r="G32" i="8"/>
  <c r="G33" i="8"/>
  <c r="G34" i="8"/>
  <c r="G35" i="8"/>
  <c r="G26" i="8"/>
  <c r="G24" i="8"/>
  <c r="G23" i="8"/>
  <c r="G12" i="8"/>
  <c r="G13" i="8"/>
  <c r="G14" i="8"/>
  <c r="G15" i="8"/>
  <c r="G16" i="8"/>
  <c r="G17" i="8"/>
  <c r="G18" i="8"/>
  <c r="G19" i="8"/>
  <c r="G20" i="8"/>
  <c r="E37" i="8"/>
  <c r="D37" i="8"/>
  <c r="I5" i="5" l="1"/>
  <c r="B4" i="5"/>
  <c r="B3" i="5"/>
  <c r="B2" i="5"/>
  <c r="B1" i="5"/>
  <c r="A1" i="5"/>
  <c r="D11" i="8" l="1"/>
  <c r="C4" i="8"/>
  <c r="C3" i="8"/>
  <c r="C2" i="8"/>
  <c r="C1" i="8"/>
  <c r="E25" i="8"/>
  <c r="D25" i="8"/>
  <c r="D22" i="8" l="1"/>
  <c r="D39" i="8" s="1"/>
  <c r="H39" i="8" s="1"/>
  <c r="F16" i="8" l="1"/>
  <c r="F20" i="8"/>
  <c r="F35" i="8"/>
  <c r="F34" i="8"/>
  <c r="F33" i="8"/>
  <c r="F24" i="8"/>
  <c r="F31" i="8"/>
  <c r="F29" i="8"/>
  <c r="F28" i="8"/>
  <c r="F32" i="8"/>
  <c r="F27" i="8"/>
  <c r="F30" i="8"/>
  <c r="F26" i="8"/>
  <c r="F17" i="8"/>
  <c r="F15" i="8"/>
  <c r="F18" i="8"/>
  <c r="F23" i="8"/>
  <c r="F19" i="8"/>
  <c r="F12" i="8"/>
  <c r="F13" i="8"/>
  <c r="F14" i="8"/>
  <c r="F25" i="8" l="1"/>
  <c r="F37" i="8"/>
  <c r="C2" i="3"/>
  <c r="C4" i="3"/>
  <c r="B1" i="1"/>
  <c r="C16" i="1"/>
  <c r="B2" i="1"/>
  <c r="G16" i="1"/>
  <c r="H16" i="1"/>
  <c r="C30" i="3"/>
  <c r="E31" i="3" l="1"/>
  <c r="A31" i="3" s="1"/>
  <c r="C6" i="5" l="1"/>
  <c r="I16" i="1"/>
  <c r="E11" i="8"/>
  <c r="D7" i="8" s="1"/>
  <c r="E7" i="8" s="1"/>
  <c r="E30" i="3"/>
  <c r="E22" i="8" l="1"/>
  <c r="G11" i="8"/>
  <c r="F11" i="8"/>
  <c r="F22" i="8" s="1"/>
  <c r="F39" i="8" s="1"/>
  <c r="G39" i="8" s="1"/>
  <c r="E39" i="8" l="1"/>
  <c r="H20" i="1"/>
  <c r="I20" i="1"/>
  <c r="G20" i="1"/>
  <c r="H14" i="1"/>
  <c r="I14" i="1"/>
  <c r="G14" i="1"/>
  <c r="B26" i="1"/>
  <c r="J23" i="1"/>
  <c r="J22" i="1"/>
  <c r="J21" i="1"/>
  <c r="J19" i="1"/>
  <c r="J18" i="1"/>
  <c r="J17" i="1"/>
  <c r="J16" i="1"/>
  <c r="G24" i="1" l="1"/>
  <c r="J14" i="1"/>
  <c r="I24" i="1"/>
  <c r="H24" i="1"/>
  <c r="J20" i="1"/>
  <c r="J24" i="1" l="1"/>
  <c r="O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B1C9E6AA-76EC-47A8-9A42-D8188D581BD8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ke dni 31.12.2022.
</t>
        </r>
      </text>
    </comment>
  </commentList>
</comments>
</file>

<file path=xl/sharedStrings.xml><?xml version="1.0" encoding="utf-8"?>
<sst xmlns="http://schemas.openxmlformats.org/spreadsheetml/2006/main" count="393" uniqueCount="258">
  <si>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</si>
  <si>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</si>
  <si>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</si>
  <si>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</si>
  <si>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</si>
  <si>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</si>
  <si>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</si>
  <si>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</si>
  <si>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</si>
  <si>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</si>
  <si>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</si>
  <si>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</si>
  <si>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</si>
  <si>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</si>
  <si>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</si>
  <si>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</si>
  <si>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</si>
  <si>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</si>
  <si>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</si>
  <si>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</si>
  <si>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</si>
  <si>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</si>
  <si>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</si>
  <si>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</si>
  <si>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</si>
  <si>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</si>
  <si>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</si>
  <si>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</si>
  <si>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</si>
  <si>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</si>
  <si>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</si>
  <si>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</si>
  <si>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</si>
  <si>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</si>
  <si>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</si>
  <si>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</si>
  <si>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</si>
  <si>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</si>
  <si>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</si>
  <si>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</si>
  <si>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</si>
  <si>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</si>
  <si>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</si>
  <si>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</si>
  <si>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</si>
  <si>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</si>
  <si>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</si>
  <si>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</si>
  <si>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</si>
  <si>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</si>
  <si>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</si>
  <si>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</si>
  <si>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</si>
  <si>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</si>
  <si>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</si>
  <si>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</si>
  <si>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</si>
  <si>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</si>
  <si>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</si>
  <si>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</si>
  <si>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Zákonné odvody</t>
  </si>
  <si>
    <t>2. Použití dotace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</si>
  <si>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</si>
  <si>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</si>
  <si>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</si>
  <si>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</si>
  <si>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</si>
  <si>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</si>
  <si>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</si>
  <si>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>Osobní náklady</t>
  </si>
  <si>
    <t>Zdůvodnění vratky dotace (nedočerpání dotace) a případně, která z činností nebyla realizována: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</si>
  <si>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</t>
    </r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</si>
  <si>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</si>
  <si>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</si>
  <si>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</si>
  <si>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</si>
  <si>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</si>
  <si>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</si>
  <si>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</si>
  <si>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</si>
  <si>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</si>
  <si>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</si>
  <si>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</si>
  <si>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</si>
  <si>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</si>
  <si>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</si>
  <si>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</si>
  <si>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</si>
  <si>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</si>
  <si>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</si>
  <si>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</si>
  <si>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</si>
  <si>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</si>
  <si>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</si>
  <si>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</si>
  <si>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</si>
  <si>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</si>
  <si>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</si>
  <si>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</si>
  <si>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</si>
  <si>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</si>
  <si>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</si>
  <si>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</si>
  <si>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</si>
  <si>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</si>
  <si>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</si>
  <si>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</si>
  <si>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</si>
  <si>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</si>
  <si>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</si>
  <si>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</si>
  <si>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</si>
  <si>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</si>
  <si>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</si>
  <si>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</si>
  <si>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</si>
  <si>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</si>
  <si>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</si>
  <si>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</si>
  <si>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</si>
  <si>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</si>
  <si>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</si>
  <si>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</si>
  <si>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</si>
  <si>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</si>
  <si>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</si>
  <si>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</si>
  <si>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</si>
  <si>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</si>
  <si>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</si>
  <si>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</si>
  <si>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</si>
  <si>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</si>
  <si>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</si>
  <si>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</si>
  <si>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</si>
  <si>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</si>
  <si>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</si>
  <si>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</si>
  <si>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</si>
  <si>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</si>
  <si>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</si>
  <si>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</si>
  <si>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</si>
  <si>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</si>
  <si>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</si>
  <si>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</si>
  <si>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</si>
  <si>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</si>
  <si>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</si>
  <si>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</si>
  <si>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</si>
  <si>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</si>
  <si>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</si>
  <si>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</si>
  <si>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</si>
  <si>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</si>
  <si>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</si>
  <si>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</si>
  <si>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</si>
  <si>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</si>
  <si>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</si>
  <si>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</si>
  <si>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</si>
  <si>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</si>
  <si>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</si>
  <si>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</si>
  <si>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</si>
  <si>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</si>
  <si>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Dotace: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</si>
  <si>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</si>
  <si>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</si>
  <si>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</si>
  <si>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</si>
  <si>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</si>
  <si>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</si>
  <si>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Zde je uvedena celková dotace poskytnutá NSA</t>
  </si>
  <si>
    <t xml:space="preserve">Celkové způsobilé výdaje </t>
  </si>
  <si>
    <t>Dopočítají se celkové výdaje, které by měly být vyúčtovány do výše 100%</t>
  </si>
  <si>
    <t>Prosím vyplňte měsíční hrubou mzdu dle pracovní smlouvy</t>
  </si>
  <si>
    <t>Prosím vyplňte hodinovou sazbu uvedenou v dohodě (DPP nebo DPČ)</t>
  </si>
  <si>
    <t>Vyplňte částku, kterou uplatňujete v dotaci</t>
  </si>
  <si>
    <t>Vyplňte odvody uplatněné v dotaci</t>
  </si>
  <si>
    <t>Počet odpracovaných hodin uplatněných v dotaci v rozhodném období</t>
  </si>
  <si>
    <t xml:space="preserve">účel dotace je uveden v Rozhodnutí </t>
  </si>
  <si>
    <t>druh práce je povinnou součástí pracovní smlouvy, popis činnosti, kterou bude zaměstnanec vykonávat je nedílnou součástí DPP nebo DPČ</t>
  </si>
  <si>
    <t>max. 12</t>
  </si>
  <si>
    <t>kontrola</t>
  </si>
  <si>
    <t>Druh práce nebo popis činnosti, která je smlouvou sjednána</t>
  </si>
  <si>
    <t>Poznámky / pro příjemce</t>
  </si>
  <si>
    <r>
      <t xml:space="preserve">Skutečné čerpání </t>
    </r>
    <r>
      <rPr>
        <b/>
        <sz val="10"/>
        <color rgb="FFFF0000"/>
        <rFont val="Arial"/>
        <family val="2"/>
        <charset val="238"/>
      </rPr>
      <t>dotace</t>
    </r>
  </si>
  <si>
    <t>Zde prosím vyúčtujte jen výdaje, které jsou vázány k dotaci - tedy částce dotace!</t>
  </si>
  <si>
    <t>Přehled všech zdrojů financování projektu/akce - do výše 100%</t>
  </si>
  <si>
    <t>Druh práce nebo popis činnosti (u dohod)</t>
  </si>
  <si>
    <t>Odvody (sociální a zdravotní) v rámci dotace</t>
  </si>
  <si>
    <t>Datum narození u trenérů (pokud je veden v rejstříku sportu)</t>
  </si>
  <si>
    <t>Vyplňte pokud je takto smlouva postavena. Pokud se jedná o paušál, prosím uveďte - PAUŠÁL!</t>
  </si>
  <si>
    <t>Částka dle smlouvy za jeden měsíc činnosti (paušál)</t>
  </si>
  <si>
    <t>Celková vyplacená částka  za období (neváže se k dotaci, ale skutečnosti)</t>
  </si>
  <si>
    <t>Vyplnit vždy!!!</t>
  </si>
  <si>
    <t>V případě opravy překlepů či doplnění textu prosím proveďte v horní buňce nad lištou písmen - adresní řádek, případně zmáčkněte v buňce F2 a opravte (funkce Excelu)!!</t>
  </si>
  <si>
    <t>celková VRATKA NSA</t>
  </si>
  <si>
    <t>Kontrola zdrojů: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</si>
  <si>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</si>
  <si>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VYPLŇUJTE PROSÍM JEN ŽLUTÉ BUŇKY!!!!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</si>
  <si>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</si>
  <si>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</si>
  <si>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Potvrzuji pravdivost a správnost údajů, které jsme uvedli v tomto vyúčtování dotace za rok 2022. Veškeré údaje jsou zavedené a zaúčtované v našem účetnictví nebo evidenci.</t>
  </si>
  <si>
    <t>V…........dne…..................2022</t>
  </si>
  <si>
    <t>výdaje na osobní náklady zaměstnanců – trenérů a členů realizačního týmu podílejících se na aktivitách souvisejících s plněním účelu Výzvy, do maximální výše 50 tis. Kč na osobu a měsíc nebo 400 Kč/h v případě DPP/DPČ včetně zákonných odvodů</t>
  </si>
  <si>
    <t>cestovné, startovné a výdaje/náklady na dopravu</t>
  </si>
  <si>
    <t>Způsobilé výdaje/náklady: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</si>
  <si>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</si>
  <si>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</si>
  <si>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>Limit dle Rozhodnutí 400 Kč/hod.</t>
  </si>
  <si>
    <t>Spotřebované nákupy</t>
  </si>
  <si>
    <t>50</t>
  </si>
  <si>
    <t>501</t>
  </si>
  <si>
    <t>Ostatní spotřební materiál související s plněním účelu Výzvy a oblasti podpory</t>
  </si>
  <si>
    <t>51</t>
  </si>
  <si>
    <t>Spotřeba materiálu</t>
  </si>
  <si>
    <t>Služby</t>
  </si>
  <si>
    <t>511</t>
  </si>
  <si>
    <t>Opravy a udržování</t>
  </si>
  <si>
    <t xml:space="preserve">ostatní náklady účtované na účet 511 a související s plněním účelu Výzvy a oblasti podpory </t>
  </si>
  <si>
    <t>512</t>
  </si>
  <si>
    <t>518</t>
  </si>
  <si>
    <t>Ostatní služby</t>
  </si>
  <si>
    <t>náklady na trenérské služby, metodické služby, služby fyzioterapie, služby výživového poradenství, služby psychodiagnostiky a služby technického a servisního zabezpečení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</si>
  <si>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</si>
  <si>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náklady na ubytování a stravování</t>
  </si>
  <si>
    <t xml:space="preserve">náklady na zabezpečení údržby a provozování sportovních zařízení ve vlastnictví,
dlouhodobém nájmu nebo dlouhodobé bezplatné výpůjčce spolku </t>
  </si>
  <si>
    <t>náklady na pořízení drobného nehmotného majetku (dále jen „DNHM“) nebo 1 licence na užívání NHM souvisejícím s plněním účelu Výzvy, jehož pořizovací cena je nižší/rovna 80 tis. Kč bez DPH</t>
  </si>
  <si>
    <t>náklady na pořízení drobného hmotného majetku (dále jen DHM) souvisejícím s plněním účelu Výzvy, jehož pořizovací cena za 1 ks DHM nebo 1 souboru věcí DHM je nižší/rovno 60 tis. Kč bez DPH,</t>
  </si>
  <si>
    <t>Ostatní služby související s plněním účelu Výzvy a oblasti podpory</t>
  </si>
  <si>
    <t>521</t>
  </si>
  <si>
    <t>524</t>
  </si>
  <si>
    <t>Zákonné sociální pojištění</t>
  </si>
  <si>
    <t>Jiné provozní náklady</t>
  </si>
  <si>
    <t>549</t>
  </si>
  <si>
    <t>52</t>
  </si>
  <si>
    <t>54</t>
  </si>
  <si>
    <t>Ostatní náklady z činnosti</t>
  </si>
  <si>
    <t>ostatní náklady účtované na účet 549 a prokazatelně související s plněním účelu Výzvy</t>
  </si>
  <si>
    <t>Standardní úrazové a cestovní pojištění, pojištění odpovědnosti za škodu, pojištění sportovních potřeb a sportovního materiálu souvisejících s plněním účelu Výzvy a oblasti podpory</t>
  </si>
  <si>
    <t>LOH28</t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</si>
  <si>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 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</si>
  <si>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Výjimka z limitů u osobních nákladů a výdajů na výkon služeb fyzických osob uvedených v rámci způsobilých nákladů Poskytovatel může udělit  příjemci dotace </t>
    </r>
    <r>
      <rPr>
        <b/>
        <sz val="9"/>
        <color rgb="FFFF0000"/>
        <rFont val="Calibri"/>
        <family val="2"/>
        <charset val="238"/>
        <scheme val="minor"/>
      </rPr>
      <t xml:space="preserve">maximálně pro 3 osoby se statutem „mimořádného odborníka“, pro každou z oblastí podpory </t>
    </r>
    <r>
      <rPr>
        <sz val="9"/>
        <color theme="1"/>
        <rFont val="Calibri"/>
        <family val="2"/>
        <charset val="238"/>
        <scheme val="minor"/>
      </rPr>
      <t xml:space="preserve"> a) osobám, které žadatel </t>
    </r>
    <r>
      <rPr>
        <b/>
        <sz val="9"/>
        <color theme="1"/>
        <rFont val="Calibri"/>
        <family val="2"/>
        <charset val="238"/>
        <scheme val="minor"/>
      </rPr>
      <t>uvedl v žádosti o dotaci</t>
    </r>
    <r>
      <rPr>
        <sz val="9"/>
        <color theme="1"/>
        <rFont val="Calibri"/>
        <family val="2"/>
        <charset val="238"/>
        <scheme val="minor"/>
      </rPr>
      <t xml:space="preserve">, b) osobám, o které písemně požádá příjemce Poskytovatele o její udělení, kdykoliv v průběhu období podpory. Žádost o udělení výjimky zdůvodu statutu „mimořádného odborníka“ musí být řádně odůvodněna, přičemž Poskytovatel si vyhrazuje právo v konkrétním případě uplatnění výjimky ze stanovených limitů zamítnout. Poskytovatelem </t>
    </r>
    <r>
      <rPr>
        <b/>
        <sz val="9"/>
        <color theme="1"/>
        <rFont val="Calibri"/>
        <family val="2"/>
        <charset val="238"/>
        <scheme val="minor"/>
      </rPr>
      <t>udělená výjimka nabývá účinnosti dnem doručení žádosti o výjimku Poskytovateli, není-li v písemném potvrzení o schválení výjimky uvedeno jinak</t>
    </r>
    <r>
      <rPr>
        <sz val="9"/>
        <color theme="1"/>
        <rFont val="Calibri"/>
        <family val="2"/>
        <charset val="238"/>
        <scheme val="minor"/>
      </rPr>
      <t>.</t>
    </r>
  </si>
  <si>
    <t>Mzdy (bez odvodů) - max. do výše 60 tis. Kč na osobu a měsíc</t>
  </si>
  <si>
    <t>Dohody o provedení práce (bez odvodů) - limit: 400 Kč/hodinu a zároveň 60 tis. Kč za měsíc</t>
  </si>
  <si>
    <t>Dohody o pracovní činnosti (bez odvodů) - limit: 400 Kč/hodinu a zároveň 60 tis. Kč za měsíc</t>
  </si>
  <si>
    <t>vyberte ze seznamu:</t>
  </si>
  <si>
    <t>1 - výjimka</t>
  </si>
  <si>
    <t>0 - dle limitů v RoPD</t>
  </si>
  <si>
    <t>Výjimka z limitů mezd /DPP/DPČ</t>
  </si>
  <si>
    <t>Oblast podpory     (A, B, C)</t>
  </si>
  <si>
    <t>V…........dne…..................202</t>
  </si>
  <si>
    <t>PSS22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</si>
</sst>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0"/>
      <name val="Arial"/>
      <family val="2"/>
      <charset val="238"/>
    </font>
    <font>
      <b/>
      <sz val="11.5"/>
      <color theme="0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C00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</cellStyleXfs>
  <cellXfs count="409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0" fontId="11" fillId="0" borderId="14" xfId="0" applyFont="1" applyBorder="1" applyAlignment="1" applyProtection="1">
      <alignment vertical="center"/>
      <protection locked="0" hidden="1"/>
    </xf>
    <xf numFmtId="49" fontId="0" fillId="0" borderId="1" xfId="0" applyNumberFormat="1" applyBorder="1" applyAlignment="1" applyProtection="1">
      <alignment wrapText="1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3" fillId="14" borderId="0" xfId="0" applyFont="1" applyFill="1" applyAlignment="1" applyProtection="1">
      <alignment vertical="center"/>
      <protection hidden="1"/>
    </xf>
    <xf numFmtId="0" fontId="3" fillId="14" borderId="0" xfId="0" applyFont="1" applyFill="1" applyProtection="1">
      <protection hidden="1"/>
    </xf>
    <xf numFmtId="0" fontId="47" fillId="14" borderId="0" xfId="0" applyFont="1" applyFill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35" fillId="10" borderId="1" xfId="0" applyFont="1" applyFill="1" applyBorder="1" applyAlignment="1" applyProtection="1">
      <alignment horizontal="right" vertical="center"/>
      <protection hidden="1"/>
    </xf>
    <xf numFmtId="0" fontId="36" fillId="15" borderId="5" xfId="0" applyFont="1" applyFill="1" applyBorder="1" applyAlignment="1" applyProtection="1">
      <alignment horizontal="left" vertical="center"/>
      <protection hidden="1"/>
    </xf>
    <xf numFmtId="0" fontId="36" fillId="15" borderId="1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vertical="center" wrapText="1"/>
      <protection hidden="1"/>
    </xf>
    <xf numFmtId="0" fontId="34" fillId="0" borderId="1" xfId="0" applyFont="1" applyBorder="1" applyAlignment="1" applyProtection="1">
      <alignment horizontal="center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7" fillId="6" borderId="23" xfId="2" applyFont="1" applyFill="1" applyBorder="1" applyAlignment="1" applyProtection="1">
      <alignment horizontal="center" vertical="center" wrapText="1"/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0" borderId="34" xfId="2" applyNumberFormat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7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44" fontId="5" fillId="0" borderId="36" xfId="2" applyNumberFormat="1" applyBorder="1" applyAlignment="1" applyProtection="1">
      <alignment horizontal="left" vertical="center" wrapText="1"/>
      <protection hidden="1"/>
    </xf>
    <xf numFmtId="44" fontId="5" fillId="14" borderId="30" xfId="2" applyNumberFormat="1" applyFill="1" applyBorder="1" applyAlignment="1" applyProtection="1">
      <alignment horizontal="left" vertical="center" wrapText="1"/>
      <protection locked="0" hidden="1"/>
    </xf>
    <xf numFmtId="44" fontId="21" fillId="14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7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 applyProtection="1">
      <alignment vertical="center"/>
      <protection hidden="1"/>
    </xf>
    <xf numFmtId="44" fontId="7" fillId="9" borderId="57" xfId="1" applyFont="1" applyFill="1" applyBorder="1" applyAlignment="1" applyProtection="1">
      <alignment horizontal="right" vertical="center"/>
      <protection hidden="1"/>
    </xf>
    <xf numFmtId="44" fontId="42" fillId="0" borderId="0" xfId="2" applyNumberFormat="1" applyFont="1" applyAlignment="1" applyProtection="1">
      <alignment horizontal="left" vertical="center" wrapText="1"/>
      <protection hidden="1"/>
    </xf>
    <xf numFmtId="0" fontId="43" fillId="0" borderId="0" xfId="0" applyFont="1" applyProtection="1">
      <protection hidden="1"/>
    </xf>
    <xf numFmtId="0" fontId="40" fillId="0" borderId="0" xfId="0" applyFont="1" applyProtection="1">
      <protection hidden="1"/>
    </xf>
    <xf numFmtId="0" fontId="0" fillId="0" borderId="1" xfId="0" applyBorder="1" applyProtection="1">
      <protection hidden="1"/>
    </xf>
    <xf numFmtId="0" fontId="17" fillId="0" borderId="0" xfId="0" applyFont="1" applyProtection="1">
      <protection hidden="1"/>
    </xf>
    <xf numFmtId="0" fontId="0" fillId="14" borderId="0" xfId="0" applyFill="1" applyProtection="1">
      <protection hidden="1"/>
    </xf>
    <xf numFmtId="0" fontId="0" fillId="0" borderId="37" xfId="0" applyBorder="1" applyProtection="1">
      <protection hidden="1"/>
    </xf>
    <xf numFmtId="44" fontId="42" fillId="0" borderId="28" xfId="2" applyNumberFormat="1" applyFont="1" applyBorder="1" applyAlignment="1" applyProtection="1">
      <alignment horizontal="left" vertical="center" wrapText="1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8" fillId="0" borderId="28" xfId="2" applyNumberFormat="1" applyFont="1" applyBorder="1" applyAlignment="1" applyProtection="1">
      <alignment horizontal="left" vertical="center"/>
      <protection hidden="1"/>
    </xf>
    <xf numFmtId="0" fontId="20" fillId="7" borderId="3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26" fillId="14" borderId="0" xfId="0" applyFont="1" applyFill="1" applyProtection="1">
      <protection hidden="1"/>
    </xf>
    <xf numFmtId="0" fontId="26" fillId="14" borderId="0" xfId="0" applyFont="1" applyFill="1" applyAlignment="1" applyProtection="1">
      <alignment horizontal="righ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40" xfId="0" applyFont="1" applyFill="1" applyBorder="1" applyAlignment="1" applyProtection="1">
      <alignment horizontal="center" vertical="center" wrapText="1"/>
      <protection hidden="1"/>
    </xf>
    <xf numFmtId="0" fontId="29" fillId="12" borderId="46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1" xfId="0" applyFont="1" applyFill="1" applyBorder="1" applyAlignment="1" applyProtection="1">
      <alignment horizontal="center" vertical="center"/>
      <protection hidden="1"/>
    </xf>
    <xf numFmtId="0" fontId="29" fillId="12" borderId="39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7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1" fillId="10" borderId="0" xfId="0" applyFont="1" applyFill="1" applyProtection="1"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horizontal="left" vertical="center"/>
      <protection hidden="1"/>
    </xf>
    <xf numFmtId="0" fontId="29" fillId="15" borderId="45" xfId="0" applyFont="1" applyFill="1" applyBorder="1" applyAlignment="1" applyProtection="1">
      <alignment vertical="center" wrapText="1"/>
      <protection hidden="1"/>
    </xf>
    <xf numFmtId="165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50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1" xfId="0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vertical="center" wrapText="1"/>
      <protection hidden="1"/>
    </xf>
    <xf numFmtId="0" fontId="29" fillId="15" borderId="56" xfId="0" applyFont="1" applyFill="1" applyBorder="1" applyAlignment="1" applyProtection="1">
      <alignment horizontal="center" vertical="center"/>
      <protection hidden="1"/>
    </xf>
    <xf numFmtId="0" fontId="29" fillId="15" borderId="52" xfId="0" applyFont="1" applyFill="1" applyBorder="1" applyAlignment="1" applyProtection="1">
      <alignment vertical="center" wrapText="1"/>
      <protection hidden="1"/>
    </xf>
    <xf numFmtId="0" fontId="29" fillId="15" borderId="51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5" xfId="0" applyFont="1" applyFill="1" applyBorder="1" applyAlignment="1" applyProtection="1">
      <alignment vertical="center" wrapText="1"/>
      <protection hidden="1"/>
    </xf>
    <xf numFmtId="7" fontId="29" fillId="12" borderId="40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6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Protection="1"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49" fontId="7" fillId="6" borderId="29" xfId="2" applyNumberFormat="1" applyFont="1" applyFill="1" applyBorder="1" applyAlignment="1" applyProtection="1">
      <alignment horizontal="left" vertical="center"/>
      <protection hidden="1"/>
    </xf>
    <xf numFmtId="44" fontId="6" fillId="6" borderId="30" xfId="2" applyNumberFormat="1" applyFont="1" applyFill="1" applyBorder="1" applyAlignment="1" applyProtection="1">
      <alignment horizontal="left" vertical="center" wrapText="1"/>
      <protection locked="0" hidden="1"/>
    </xf>
    <xf numFmtId="49" fontId="0" fillId="18" borderId="62" xfId="0" applyNumberFormat="1" applyFill="1" applyBorder="1" applyAlignment="1">
      <alignment horizontal="left" vertical="center" wrapText="1"/>
    </xf>
    <xf numFmtId="49" fontId="8" fillId="10" borderId="30" xfId="2" applyNumberFormat="1" applyFont="1" applyFill="1" applyBorder="1" applyAlignment="1" applyProtection="1">
      <alignment horizontal="right" vertical="center"/>
      <protection hidden="1"/>
    </xf>
    <xf numFmtId="49" fontId="5" fillId="10" borderId="30" xfId="2" applyNumberFormat="1" applyFill="1" applyBorder="1" applyAlignment="1" applyProtection="1">
      <alignment vertical="center"/>
      <protection hidden="1"/>
    </xf>
    <xf numFmtId="44" fontId="48" fillId="19" borderId="63" xfId="0" applyNumberFormat="1" applyFont="1" applyFill="1" applyBorder="1" applyAlignment="1" applyProtection="1">
      <alignment horizontal="left" vertical="center" wrapText="1"/>
      <protection locked="0"/>
    </xf>
    <xf numFmtId="49" fontId="7" fillId="9" borderId="23" xfId="1" applyNumberFormat="1" applyFont="1" applyFill="1" applyBorder="1" applyAlignment="1" applyProtection="1">
      <alignment horizontal="right" vertical="center"/>
      <protection hidden="1"/>
    </xf>
    <xf numFmtId="165" fontId="7" fillId="6" borderId="29" xfId="2" applyNumberFormat="1" applyFont="1" applyFill="1" applyBorder="1" applyAlignment="1" applyProtection="1">
      <alignment horizontal="right" vertical="center"/>
      <protection hidden="1"/>
    </xf>
    <xf numFmtId="165" fontId="7" fillId="9" borderId="25" xfId="1" applyNumberFormat="1" applyFont="1" applyFill="1" applyBorder="1" applyAlignment="1" applyProtection="1">
      <alignment horizontal="right" vertical="center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51" fillId="0" borderId="0" xfId="0" applyFont="1" applyAlignment="1" applyProtection="1">
      <alignment horizontal="left" vertical="center" wrapText="1"/>
      <protection hidden="1"/>
    </xf>
    <xf numFmtId="0" fontId="50" fillId="21" borderId="0" xfId="6" applyProtection="1">
      <protection hidden="1"/>
    </xf>
    <xf numFmtId="0" fontId="49" fillId="20" borderId="0" xfId="5" applyAlignment="1" applyProtection="1">
      <alignment vertical="top"/>
      <protection hidden="1"/>
    </xf>
    <xf numFmtId="0" fontId="49" fillId="20" borderId="0" xfId="5" applyProtection="1">
      <protection hidden="1"/>
    </xf>
    <xf numFmtId="44" fontId="8" fillId="0" borderId="2" xfId="1" applyFont="1" applyFill="1" applyBorder="1" applyAlignment="1" applyProtection="1">
      <alignment horizontal="right" vertical="center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49" fillId="0" borderId="0" xfId="5" applyFill="1" applyProtection="1">
      <protection hidden="1"/>
    </xf>
    <xf numFmtId="49" fontId="5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54" fillId="6" borderId="0" xfId="2" applyNumberFormat="1" applyFont="1" applyFill="1" applyAlignment="1" applyProtection="1">
      <alignment horizontal="center" vertical="center" wrapText="1"/>
      <protection hidden="1"/>
    </xf>
    <xf numFmtId="14" fontId="11" fillId="0" borderId="1" xfId="0" applyNumberFormat="1" applyFont="1" applyBorder="1" applyAlignment="1" applyProtection="1">
      <alignment horizontal="left" vertical="center"/>
      <protection locked="0" hidden="1"/>
    </xf>
    <xf numFmtId="0" fontId="11" fillId="0" borderId="1" xfId="0" applyFont="1" applyBorder="1" applyAlignment="1" applyProtection="1">
      <alignment horizontal="center" vertical="center"/>
      <protection locked="0" hidden="1"/>
    </xf>
    <xf numFmtId="44" fontId="38" fillId="0" borderId="0" xfId="2" applyNumberFormat="1" applyFont="1" applyAlignment="1" applyProtection="1">
      <alignment horizontal="left" vertical="center"/>
      <protection hidden="1"/>
    </xf>
    <xf numFmtId="0" fontId="46" fillId="0" borderId="0" xfId="0" applyFont="1" applyAlignment="1" applyProtection="1">
      <alignment wrapText="1"/>
      <protection hidden="1"/>
    </xf>
    <xf numFmtId="44" fontId="7" fillId="9" borderId="3" xfId="1" applyFont="1" applyFill="1" applyBorder="1" applyAlignment="1" applyProtection="1">
      <alignment horizontal="right" vertical="center"/>
      <protection hidden="1"/>
    </xf>
    <xf numFmtId="44" fontId="7" fillId="9" borderId="10" xfId="1" applyFont="1" applyFill="1" applyBorder="1" applyAlignment="1" applyProtection="1">
      <alignment horizontal="right" vertical="center"/>
      <protection hidden="1"/>
    </xf>
    <xf numFmtId="0" fontId="41" fillId="17" borderId="39" xfId="2" applyFont="1" applyFill="1" applyBorder="1" applyAlignment="1" applyProtection="1">
      <alignment horizontal="center" vertical="center"/>
      <protection hidden="1"/>
    </xf>
    <xf numFmtId="0" fontId="41" fillId="17" borderId="51" xfId="2" applyFont="1" applyFill="1" applyBorder="1" applyAlignment="1" applyProtection="1">
      <alignment horizontal="center" vertical="center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45" fillId="0" borderId="34" xfId="0" applyFont="1" applyBorder="1" applyAlignment="1" applyProtection="1">
      <alignment horizontal="center" vertical="center"/>
      <protection hidden="1"/>
    </xf>
    <xf numFmtId="0" fontId="45" fillId="0" borderId="19" xfId="0" applyFont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49" fontId="0" fillId="18" borderId="64" xfId="0" applyNumberFormat="1" applyFill="1" applyBorder="1" applyAlignment="1">
      <alignment horizontal="left" vertical="center" wrapText="1"/>
    </xf>
    <xf numFmtId="49" fontId="0" fillId="18" borderId="5" xfId="0" applyNumberFormat="1" applyFill="1" applyBorder="1" applyAlignment="1">
      <alignment horizontal="left" vertical="center" wrapText="1"/>
    </xf>
    <xf numFmtId="0" fontId="44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 wrapText="1"/>
      <protection hidden="1"/>
    </xf>
    <xf numFmtId="49" fontId="32" fillId="10" borderId="29" xfId="2" applyNumberFormat="1" applyFont="1" applyFill="1" applyBorder="1" applyAlignment="1" applyProtection="1">
      <alignment horizontal="left" vertical="center" wrapText="1"/>
      <protection hidden="1"/>
    </xf>
    <xf numFmtId="49" fontId="32" fillId="10" borderId="5" xfId="2" applyNumberFormat="1" applyFon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 wrapText="1"/>
      <protection hidden="1"/>
    </xf>
    <xf numFmtId="44" fontId="5" fillId="10" borderId="4" xfId="1" applyFont="1" applyFill="1" applyBorder="1" applyAlignment="1" applyProtection="1">
      <alignment horizontal="left" vertical="center"/>
      <protection locked="0" hidden="1"/>
    </xf>
    <xf numFmtId="44" fontId="5" fillId="10" borderId="5" xfId="1" applyFont="1" applyFill="1" applyBorder="1" applyAlignment="1" applyProtection="1">
      <alignment horizontal="left" vertical="center"/>
      <protection locked="0"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45" fillId="0" borderId="60" xfId="0" applyFont="1" applyBorder="1" applyAlignment="1" applyProtection="1">
      <alignment horizontal="center" vertical="center"/>
      <protection hidden="1"/>
    </xf>
    <xf numFmtId="0" fontId="45" fillId="0" borderId="33" xfId="0" applyFont="1" applyBorder="1" applyAlignment="1" applyProtection="1">
      <alignment horizontal="center" vertical="center"/>
      <protection hidden="1"/>
    </xf>
    <xf numFmtId="0" fontId="45" fillId="0" borderId="61" xfId="0" applyFont="1" applyBorder="1" applyAlignment="1" applyProtection="1">
      <alignment horizontal="center" vertical="center"/>
      <protection hidden="1"/>
    </xf>
    <xf numFmtId="49" fontId="6" fillId="8" borderId="42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49" fontId="6" fillId="8" borderId="5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6" fillId="8" borderId="53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49" fontId="8" fillId="12" borderId="16" xfId="2" applyNumberFormat="1" applyFont="1" applyFill="1" applyBorder="1" applyAlignment="1" applyProtection="1">
      <alignment horizontal="left" vertical="center"/>
      <protection hidden="1"/>
    </xf>
    <xf numFmtId="49" fontId="8" fillId="12" borderId="29" xfId="2" applyNumberFormat="1" applyFont="1" applyFill="1" applyBorder="1" applyAlignment="1" applyProtection="1">
      <alignment horizontal="left" vertical="center"/>
      <protection hidden="1"/>
    </xf>
    <xf numFmtId="49" fontId="8" fillId="12" borderId="17" xfId="2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left" vertical="top" wrapText="1"/>
      <protection locked="0" hidden="1"/>
    </xf>
    <xf numFmtId="0" fontId="5" fillId="0" borderId="28" xfId="2" applyBorder="1" applyAlignment="1" applyProtection="1">
      <alignment horizontal="center" vertical="center" wrapText="1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0" fontId="7" fillId="9" borderId="42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63" xfId="0" applyFont="1" applyBorder="1" applyAlignment="1" applyProtection="1">
      <alignment horizontal="left" vertical="center"/>
      <protection locked="0"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46" fillId="0" borderId="39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top" wrapText="1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44" fontId="38" fillId="0" borderId="37" xfId="2" applyNumberFormat="1" applyFont="1" applyBorder="1" applyAlignment="1" applyProtection="1">
      <alignment horizontal="center" vertical="center" wrapText="1"/>
      <protection hidden="1"/>
    </xf>
    <xf numFmtId="44" fontId="38" fillId="0" borderId="38" xfId="2" applyNumberFormat="1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55" fillId="22" borderId="0" xfId="0" applyFont="1" applyFill="1" applyAlignment="1" applyProtection="1">
      <alignment horizontal="center" vertical="center" wrapText="1"/>
      <protection hidden="1"/>
    </xf>
    <xf numFmtId="0" fontId="5" fillId="0" borderId="49" xfId="2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 vertical="center" wrapText="1"/>
      <protection hidden="1"/>
    </xf>
    <xf numFmtId="0" fontId="41" fillId="17" borderId="41" xfId="2" applyFont="1" applyFill="1" applyBorder="1" applyAlignment="1" applyProtection="1">
      <alignment horizontal="center" vertical="center"/>
      <protection hidden="1"/>
    </xf>
    <xf numFmtId="0" fontId="41" fillId="17" borderId="42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0" fontId="46" fillId="0" borderId="0" xfId="0" applyFont="1" applyAlignment="1" applyProtection="1">
      <alignment horizontal="center" wrapText="1"/>
      <protection hidden="1"/>
    </xf>
    <xf numFmtId="0" fontId="46" fillId="0" borderId="39" xfId="0" applyFont="1" applyBorder="1" applyAlignment="1" applyProtection="1">
      <alignment horizontal="center" wrapText="1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0" fontId="5" fillId="0" borderId="59" xfId="2" applyBorder="1" applyAlignment="1" applyProtection="1">
      <alignment horizontal="left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15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4" xfId="2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4" xfId="1" applyFont="1" applyFill="1" applyBorder="1" applyAlignment="1" applyProtection="1">
      <alignment horizontal="center" vertical="center"/>
      <protection hidden="1"/>
    </xf>
    <xf numFmtId="0" fontId="29" fillId="15" borderId="48" xfId="0" applyFont="1" applyFill="1" applyBorder="1" applyAlignment="1" applyProtection="1">
      <alignment horizontal="left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 wrapText="1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8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left" vertical="center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3" xfId="1" applyNumberFormat="1" applyFont="1" applyFill="1" applyBorder="1" applyAlignment="1" applyProtection="1">
      <alignment horizontal="center" vertical="center"/>
      <protection locked="0" hidden="1"/>
    </xf>
    <xf numFmtId="0" fontId="25" fillId="9" borderId="9" xfId="2" applyFont="1" applyFill="1" applyBorder="1" applyAlignment="1" applyProtection="1">
      <alignment horizontal="left" vertical="center"/>
      <protection hidden="1"/>
    </xf>
    <xf numFmtId="0" fontId="45" fillId="0" borderId="7" xfId="0" applyFont="1" applyBorder="1" applyAlignment="1" applyProtection="1">
      <alignment horizontal="center" vertical="center"/>
      <protection hidden="1"/>
    </xf>
    <xf numFmtId="0" fontId="45" fillId="0" borderId="54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47" xfId="0" applyFont="1" applyBorder="1" applyAlignment="1" applyProtection="1">
      <alignment horizontal="center" vertical="center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0" fontId="5" fillId="10" borderId="58" xfId="1" applyNumberFormat="1" applyFont="1" applyFill="1" applyBorder="1" applyAlignment="1" applyProtection="1">
      <alignment horizontal="center" vertical="center"/>
      <protection hidden="1"/>
    </xf>
    <xf numFmtId="0" fontId="5" fillId="10" borderId="53" xfId="1" applyNumberFormat="1" applyFont="1" applyFill="1" applyBorder="1" applyAlignment="1" applyProtection="1">
      <alignment horizontal="center" vertical="center"/>
      <protection hidden="1"/>
    </xf>
    <xf numFmtId="44" fontId="5" fillId="16" borderId="37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</cellXfs>
  <cellStyles count="7">
    <cellStyle name="Čárka" xfId="3" builtinId="3"/>
    <cellStyle name="Měna" xfId="1" builtinId="4"/>
    <cellStyle name="Normální" xfId="0" builtinId="0"/>
    <cellStyle name="Normální 2" xfId="2" xr:uid="{D10F0F80-810C-4AFC-B14D-46B1C2AEAED1}"/>
    <cellStyle name="Procenta" xfId="4" builtinId="5"/>
    <cellStyle name="Správně" xfId="5" builtinId="26"/>
    <cellStyle name="Špatně" xfId="6" builtinId="27"/>
  </cellStyles>
  <dxfs count="124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  <fill>
        <patternFill>
          <bgColor rgb="FFFFCC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008000"/>
      </font>
      <fill>
        <patternFill>
          <bgColor theme="9" tint="0.7999816888943144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2060"/>
      </font>
      <fill>
        <patternFill>
          <bgColor theme="4" tint="0.59996337778862885"/>
        </patternFill>
      </fill>
    </dxf>
    <dxf>
      <font>
        <color rgb="FF008000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33"/>
      </font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1BB0"/>
      <color rgb="FF1D2B8A"/>
      <color rgb="FFF951F1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38100</xdr:rowOff>
    </xdr:from>
    <xdr:to>
      <xdr:col>0</xdr:col>
      <xdr:colOff>1603244</xdr:colOff>
      <xdr:row>2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843E56F-1A4D-46FB-A747-F100EEB19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810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1098853</xdr:colOff>
      <xdr:row>4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EBFFA54-5F0A-4E6F-945E-541F0A685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0833" cy="769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853440</xdr:colOff>
      <xdr:row>0</xdr:row>
      <xdr:rowOff>91440</xdr:rowOff>
    </xdr:from>
    <xdr:to>
      <xdr:col>8</xdr:col>
      <xdr:colOff>787904</xdr:colOff>
      <xdr:row>3</xdr:row>
      <xdr:rowOff>91440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69A89EA-31DC-47FA-B84C-CFEF47470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8280" y="91440"/>
          <a:ext cx="1351784" cy="563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525025</xdr:colOff>
      <xdr:row>0</xdr:row>
      <xdr:rowOff>60959</xdr:rowOff>
    </xdr:from>
    <xdr:to>
      <xdr:col>9</xdr:col>
      <xdr:colOff>38100</xdr:colOff>
      <xdr:row>3</xdr:row>
      <xdr:rowOff>193484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5125" y="60959"/>
          <a:ext cx="1654295" cy="803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4</xdr:col>
      <xdr:colOff>322986</xdr:colOff>
      <xdr:row>3</xdr:row>
      <xdr:rowOff>60960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BD97531-2CFB-4AD9-AEA7-72A5BE0F48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6435" y="99060"/>
          <a:ext cx="1337201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204985</xdr:colOff>
      <xdr:row>0</xdr:row>
      <xdr:rowOff>99060</xdr:rowOff>
    </xdr:from>
    <xdr:ext cx="1375301" cy="615427"/>
    <xdr:pic>
      <xdr:nvPicPr>
        <xdr:cNvPr id="2" name="Obrázek 1">
          <a:extLst>
            <a:ext uri="{FF2B5EF4-FFF2-40B4-BE49-F238E27FC236}">
              <a16:creationId xmlns:a16="http://schemas.microsoft.com/office/drawing/2014/main" id="{5E9359F3-68B8-4EEC-9F9D-FE31AB6B5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635" y="99060"/>
          <a:ext cx="1375301" cy="61542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14484</xdr:colOff>
      <xdr:row>1</xdr:row>
      <xdr:rowOff>197344</xdr:rowOff>
    </xdr:from>
    <xdr:to>
      <xdr:col>6</xdr:col>
      <xdr:colOff>30480</xdr:colOff>
      <xdr:row>5</xdr:row>
      <xdr:rowOff>79383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8AFF3B-B63E-43EF-A228-5E305DF63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3364" y="433564"/>
          <a:ext cx="1296156" cy="6211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2C7-CAE8-8A48-89CE-726D9A561504}">
  <sheetPr codeName="List1"/>
  <dimension ref="A1:J63"/>
  <sheetViews>
    <sheetView tabSelected="1" zoomScaleNormal="60" zoomScaleSheetLayoutView="100" workbookViewId="0">
      <selection activeCell="A41" sqref="A41"/>
    </sheetView>
  </sheetViews>
  <sheetFormatPr defaultColWidth="8.85546875" defaultRowHeight="15" x14ac:dyDescent="0.25"/>
  <cols>
    <col min="1" max="1" width="73.7109375" style="19" customWidth="1"/>
    <col min="2" max="2" width="57.42578125" style="19" customWidth="1"/>
    <col min="3" max="3" width="9.85546875" style="19" customWidth="1"/>
    <col min="4" max="6" width="8.85546875" style="19"/>
    <col min="7" max="7" width="19.7109375" style="19" customWidth="1"/>
    <col min="8" max="8" width="11.7109375" style="19" customWidth="1"/>
    <col min="9" max="9" width="33.7109375" style="19" customWidth="1"/>
    <col min="10" max="16384" width="8.85546875" style="19"/>
  </cols>
  <sheetData>
    <row r="1" spans="1:10" x14ac:dyDescent="0.25">
      <c r="A1" s="244"/>
      <c r="B1" s="18" t="s">
        <v>33</v>
      </c>
    </row>
    <row r="2" spans="1:10" ht="21" x14ac:dyDescent="0.25">
      <c r="A2" s="245"/>
      <c r="B2" s="247" t="s">
        <v>245</v>
      </c>
      <c r="C2" s="20"/>
      <c r="E2" s="21" t="s">
        <v>204</v>
      </c>
      <c r="F2" s="22"/>
      <c r="G2" s="23"/>
      <c r="H2" s="24"/>
    </row>
    <row r="3" spans="1:10" x14ac:dyDescent="0.25">
      <c r="A3" s="246"/>
      <c r="B3" s="248"/>
      <c r="G3" s="25"/>
      <c r="H3" s="26"/>
    </row>
    <row r="4" spans="1:10" x14ac:dyDescent="0.25">
      <c r="A4" s="249" t="s">
        <v>34</v>
      </c>
      <c r="B4" s="250"/>
      <c r="G4" s="25"/>
      <c r="H4" s="26"/>
    </row>
    <row r="5" spans="1:10" x14ac:dyDescent="0.25">
      <c r="A5" s="27" t="s">
        <v>35</v>
      </c>
      <c r="B5" s="13"/>
      <c r="G5" s="25"/>
      <c r="H5" s="26"/>
    </row>
    <row r="6" spans="1:10" x14ac:dyDescent="0.25">
      <c r="A6" s="27" t="s">
        <v>36</v>
      </c>
      <c r="B6" s="14"/>
      <c r="G6" s="25"/>
      <c r="H6" s="26"/>
    </row>
    <row r="7" spans="1:10" x14ac:dyDescent="0.25">
      <c r="A7" s="27" t="s">
        <v>37</v>
      </c>
      <c r="B7" s="13"/>
      <c r="G7" s="28"/>
      <c r="H7" s="29"/>
    </row>
    <row r="8" spans="1:10" x14ac:dyDescent="0.25">
      <c r="A8" s="27" t="s">
        <v>38</v>
      </c>
      <c r="B8" s="13"/>
      <c r="G8" s="28"/>
      <c r="H8" s="29"/>
    </row>
    <row r="9" spans="1:10" x14ac:dyDescent="0.25">
      <c r="A9" s="27" t="s">
        <v>39</v>
      </c>
      <c r="B9" s="13"/>
      <c r="G9" s="28"/>
      <c r="H9" s="29"/>
    </row>
    <row r="10" spans="1:10" ht="16.899999999999999" customHeight="1" x14ac:dyDescent="0.25">
      <c r="A10" s="27" t="s">
        <v>172</v>
      </c>
      <c r="B10" s="13"/>
      <c r="C10" s="30" t="str">
        <f>IF(B10=0,"1. strana Rozhodnutí nahoře - čj","")</f>
        <v>1. strana Rozhodnutí nahoře - čj</v>
      </c>
      <c r="G10" s="28"/>
      <c r="H10" s="29"/>
    </row>
    <row r="11" spans="1:10" x14ac:dyDescent="0.25">
      <c r="A11" s="27" t="s">
        <v>50</v>
      </c>
      <c r="B11" s="2"/>
    </row>
    <row r="12" spans="1:10" x14ac:dyDescent="0.25">
      <c r="A12" s="31" t="s">
        <v>205</v>
      </c>
      <c r="B12" s="2"/>
      <c r="C12" s="20" t="str">
        <f>IF(B12=0,"na účet č. 4929001/0710, pokud Příjemce vrací nevyčerpané finanční prostředky v průběhu roku, ve kterém byla dotace poskytnuta - tedy  do 31.12.2022","")</f>
        <v>na účet č. 4929001/0710, pokud Příjemce vrací nevyčerpané finanční prostředky v průběhu roku, ve kterém byla dotace poskytnuta - tedy  do 31.12.2022</v>
      </c>
    </row>
    <row r="13" spans="1:10" x14ac:dyDescent="0.25">
      <c r="A13" s="32" t="str">
        <f>IF(B12&gt;0,"Uveďte prosím datum provedené vratky","")</f>
        <v/>
      </c>
      <c r="B13" s="15"/>
      <c r="C13" s="20"/>
    </row>
    <row r="14" spans="1:10" x14ac:dyDescent="0.25">
      <c r="A14" s="251" t="s">
        <v>40</v>
      </c>
      <c r="B14" s="252"/>
    </row>
    <row r="15" spans="1:10" x14ac:dyDescent="0.25">
      <c r="A15" s="33" t="s">
        <v>41</v>
      </c>
      <c r="B15" s="1"/>
      <c r="H15" s="34"/>
      <c r="I15" s="35" t="s">
        <v>108</v>
      </c>
      <c r="J15" s="36" t="s">
        <v>109</v>
      </c>
    </row>
    <row r="16" spans="1:10" x14ac:dyDescent="0.25">
      <c r="A16" s="27" t="s">
        <v>42</v>
      </c>
      <c r="B16" s="1"/>
      <c r="H16" s="34" t="s">
        <v>110</v>
      </c>
      <c r="I16" s="37" t="s">
        <v>111</v>
      </c>
      <c r="J16" s="38" t="s">
        <v>112</v>
      </c>
    </row>
    <row r="17" spans="1:10" x14ac:dyDescent="0.25">
      <c r="A17" s="27" t="s">
        <v>43</v>
      </c>
      <c r="B17" s="1"/>
      <c r="H17" s="34" t="s">
        <v>119</v>
      </c>
      <c r="I17" s="37" t="s">
        <v>113</v>
      </c>
      <c r="J17" s="38" t="s">
        <v>114</v>
      </c>
    </row>
    <row r="18" spans="1:10" x14ac:dyDescent="0.25">
      <c r="A18" s="251" t="s">
        <v>44</v>
      </c>
      <c r="B18" s="252"/>
      <c r="H18" s="34" t="s">
        <v>120</v>
      </c>
      <c r="I18" s="37" t="s">
        <v>115</v>
      </c>
      <c r="J18" s="38" t="s">
        <v>116</v>
      </c>
    </row>
    <row r="19" spans="1:10" x14ac:dyDescent="0.25">
      <c r="A19" s="253" t="s">
        <v>45</v>
      </c>
      <c r="B19" s="254"/>
      <c r="H19" s="34" t="s">
        <v>121</v>
      </c>
      <c r="I19" s="37" t="s">
        <v>117</v>
      </c>
      <c r="J19" s="38" t="s">
        <v>118</v>
      </c>
    </row>
    <row r="20" spans="1:10" x14ac:dyDescent="0.25">
      <c r="A20" s="33" t="s">
        <v>41</v>
      </c>
      <c r="B20" s="1"/>
      <c r="H20" s="34" t="s">
        <v>122</v>
      </c>
      <c r="I20" s="37" t="s">
        <v>124</v>
      </c>
      <c r="J20" s="38" t="s">
        <v>125</v>
      </c>
    </row>
    <row r="21" spans="1:10" x14ac:dyDescent="0.25">
      <c r="A21" s="27" t="s">
        <v>42</v>
      </c>
      <c r="B21" s="1"/>
      <c r="H21" s="34" t="s">
        <v>123</v>
      </c>
      <c r="I21" s="37" t="s">
        <v>134</v>
      </c>
      <c r="J21" s="38" t="s">
        <v>135</v>
      </c>
    </row>
    <row r="22" spans="1:10" x14ac:dyDescent="0.25">
      <c r="A22" s="27" t="s">
        <v>43</v>
      </c>
      <c r="B22" s="1"/>
      <c r="H22" s="34" t="s">
        <v>126</v>
      </c>
      <c r="I22" s="37" t="s">
        <v>136</v>
      </c>
      <c r="J22" s="38" t="s">
        <v>137</v>
      </c>
    </row>
    <row r="23" spans="1:10" x14ac:dyDescent="0.25">
      <c r="A23" s="253" t="s">
        <v>46</v>
      </c>
      <c r="B23" s="254"/>
      <c r="H23" s="34" t="s">
        <v>127</v>
      </c>
      <c r="I23" s="37" t="s">
        <v>138</v>
      </c>
      <c r="J23" s="38" t="s">
        <v>139</v>
      </c>
    </row>
    <row r="24" spans="1:10" x14ac:dyDescent="0.25">
      <c r="A24" s="39" t="s">
        <v>41</v>
      </c>
      <c r="B24" s="3"/>
      <c r="H24" s="34" t="s">
        <v>128</v>
      </c>
      <c r="I24" s="37" t="s">
        <v>140</v>
      </c>
      <c r="J24" s="38" t="s">
        <v>141</v>
      </c>
    </row>
    <row r="25" spans="1:10" x14ac:dyDescent="0.25">
      <c r="A25" s="27" t="s">
        <v>42</v>
      </c>
      <c r="B25" s="1"/>
      <c r="H25" s="34" t="s">
        <v>129</v>
      </c>
      <c r="I25" s="37" t="s">
        <v>142</v>
      </c>
      <c r="J25" s="38" t="s">
        <v>143</v>
      </c>
    </row>
    <row r="26" spans="1:10" ht="15.75" thickBot="1" x14ac:dyDescent="0.3">
      <c r="A26" s="40" t="s">
        <v>43</v>
      </c>
      <c r="B26" s="4"/>
      <c r="H26" s="34" t="s">
        <v>130</v>
      </c>
      <c r="I26" s="37" t="s">
        <v>144</v>
      </c>
      <c r="J26" s="38" t="s">
        <v>145</v>
      </c>
    </row>
    <row r="27" spans="1:10" x14ac:dyDescent="0.25">
      <c r="A27" s="253" t="s">
        <v>174</v>
      </c>
      <c r="B27" s="254"/>
      <c r="H27" s="34" t="s">
        <v>131</v>
      </c>
      <c r="I27" s="37" t="s">
        <v>146</v>
      </c>
      <c r="J27" s="38" t="s">
        <v>147</v>
      </c>
    </row>
    <row r="28" spans="1:10" x14ac:dyDescent="0.25">
      <c r="A28" s="33" t="s">
        <v>41</v>
      </c>
      <c r="B28" s="1"/>
      <c r="H28" s="34" t="s">
        <v>132</v>
      </c>
      <c r="I28" s="37" t="s">
        <v>148</v>
      </c>
      <c r="J28" s="38" t="s">
        <v>149</v>
      </c>
    </row>
    <row r="29" spans="1:10" x14ac:dyDescent="0.25">
      <c r="A29" s="27" t="s">
        <v>42</v>
      </c>
      <c r="B29" s="1"/>
      <c r="H29" s="34" t="s">
        <v>133</v>
      </c>
      <c r="I29" s="37" t="s">
        <v>150</v>
      </c>
      <c r="J29" s="38" t="s">
        <v>151</v>
      </c>
    </row>
    <row r="30" spans="1:10" x14ac:dyDescent="0.25">
      <c r="A30" s="27" t="s">
        <v>43</v>
      </c>
      <c r="B30" s="1"/>
    </row>
    <row r="31" spans="1:10" x14ac:dyDescent="0.25">
      <c r="A31" s="253" t="s">
        <v>175</v>
      </c>
      <c r="B31" s="254"/>
    </row>
    <row r="32" spans="1:10" x14ac:dyDescent="0.25">
      <c r="A32" s="39" t="s">
        <v>41</v>
      </c>
      <c r="B32" s="3"/>
    </row>
    <row r="33" spans="1:2" x14ac:dyDescent="0.25">
      <c r="A33" s="27" t="s">
        <v>42</v>
      </c>
      <c r="B33" s="1"/>
    </row>
    <row r="34" spans="1:2" ht="15.75" thickBot="1" x14ac:dyDescent="0.3">
      <c r="A34" s="40" t="s">
        <v>43</v>
      </c>
      <c r="B34" s="4"/>
    </row>
    <row r="35" spans="1:2" ht="27.6" customHeight="1" x14ac:dyDescent="0.25">
      <c r="A35" s="255" t="s">
        <v>203</v>
      </c>
      <c r="B35" s="255"/>
    </row>
    <row r="36" spans="1:2" ht="11.45" customHeight="1" x14ac:dyDescent="0.25">
      <c r="A36" s="41"/>
      <c r="B36" s="41"/>
    </row>
    <row r="37" spans="1:2" ht="31.15" customHeight="1" x14ac:dyDescent="0.25">
      <c r="A37" s="240" t="s">
        <v>246</v>
      </c>
      <c r="B37" s="240"/>
    </row>
    <row r="38" spans="1:2" ht="18" customHeight="1" x14ac:dyDescent="0.25">
      <c r="A38" s="240" t="s">
        <v>47</v>
      </c>
      <c r="B38" s="240"/>
    </row>
    <row r="41" spans="1:2" x14ac:dyDescent="0.25">
      <c r="A41" s="16" t="s">
        <v>48</v>
      </c>
      <c r="B41" s="42"/>
    </row>
    <row r="42" spans="1:2" x14ac:dyDescent="0.25">
      <c r="A42" s="43"/>
      <c r="B42" s="42"/>
    </row>
    <row r="43" spans="1:2" ht="22.9" customHeight="1" x14ac:dyDescent="0.25">
      <c r="A43" s="44" t="s">
        <v>51</v>
      </c>
      <c r="B43" s="45" t="s">
        <v>52</v>
      </c>
    </row>
    <row r="44" spans="1:2" ht="22.9" customHeight="1" x14ac:dyDescent="0.25">
      <c r="A44" s="1"/>
      <c r="B44" s="46"/>
    </row>
    <row r="45" spans="1:2" ht="22.9" customHeight="1" x14ac:dyDescent="0.25">
      <c r="A45" s="1"/>
      <c r="B45" s="46"/>
    </row>
    <row r="46" spans="1:2" ht="22.9" customHeight="1" x14ac:dyDescent="0.25">
      <c r="A46" s="1"/>
      <c r="B46" s="46"/>
    </row>
    <row r="47" spans="1:2" ht="22.9" customHeight="1" x14ac:dyDescent="0.25">
      <c r="A47" s="1"/>
      <c r="B47" s="46"/>
    </row>
    <row r="48" spans="1:2" ht="10.15" customHeight="1" x14ac:dyDescent="0.25">
      <c r="A48" s="43"/>
      <c r="B48" s="42"/>
    </row>
    <row r="49" spans="1:2" x14ac:dyDescent="0.25">
      <c r="A49" s="43"/>
      <c r="B49" s="241"/>
    </row>
    <row r="50" spans="1:2" x14ac:dyDescent="0.25">
      <c r="A50" s="43"/>
      <c r="B50" s="242"/>
    </row>
    <row r="51" spans="1:2" x14ac:dyDescent="0.25">
      <c r="B51" s="243"/>
    </row>
    <row r="52" spans="1:2" x14ac:dyDescent="0.25">
      <c r="B52" s="42" t="s">
        <v>65</v>
      </c>
    </row>
    <row r="53" spans="1:2" x14ac:dyDescent="0.25">
      <c r="B53" s="42"/>
    </row>
    <row r="54" spans="1:2" x14ac:dyDescent="0.25">
      <c r="A54" s="240" t="s">
        <v>53</v>
      </c>
      <c r="B54" s="240"/>
    </row>
    <row r="55" spans="1:2" ht="25.9" customHeight="1" x14ac:dyDescent="0.25">
      <c r="A55" s="240"/>
      <c r="B55" s="240"/>
    </row>
    <row r="56" spans="1:2" ht="15.75" thickBot="1" x14ac:dyDescent="0.3"/>
    <row r="57" spans="1:2" x14ac:dyDescent="0.25">
      <c r="A57" s="238" t="s">
        <v>49</v>
      </c>
      <c r="B57" s="47" t="s">
        <v>54</v>
      </c>
    </row>
    <row r="58" spans="1:2" x14ac:dyDescent="0.25">
      <c r="A58" s="239"/>
      <c r="B58" s="48" t="s">
        <v>61</v>
      </c>
    </row>
    <row r="59" spans="1:2" x14ac:dyDescent="0.25">
      <c r="A59" s="239"/>
      <c r="B59" s="48" t="s">
        <v>64</v>
      </c>
    </row>
    <row r="60" spans="1:2" x14ac:dyDescent="0.25">
      <c r="A60" s="239"/>
      <c r="B60" s="48" t="s">
        <v>73</v>
      </c>
    </row>
    <row r="61" spans="1:2" x14ac:dyDescent="0.25">
      <c r="A61" s="239"/>
      <c r="B61" s="48" t="s">
        <v>160</v>
      </c>
    </row>
    <row r="62" spans="1:2" x14ac:dyDescent="0.25">
      <c r="A62" s="239"/>
      <c r="B62" s="49" t="s">
        <v>171</v>
      </c>
    </row>
    <row r="63" spans="1:2" ht="15.75" thickBot="1" x14ac:dyDescent="0.3">
      <c r="A63" s="239"/>
      <c r="B63" s="50" t="s">
        <v>167</v>
      </c>
    </row>
  </sheetData>
  <sheetProtection algorithmName="SHA-512" hashValue="WETFEutMvfJFm/nPCwRsj529eBiIUtMPyFcJMsXU+M8Tw2Rp0TQPDq89H60XzxiW7yN82Mae3J94glLYEg8yEg==" saltValue="InSkByOeM70jStoZCM+8fw==" spinCount="100000" sheet="1" selectLockedCells="1"/>
  <mergeCells count="15">
    <mergeCell ref="A57:A63"/>
    <mergeCell ref="A54:B55"/>
    <mergeCell ref="B49:B51"/>
    <mergeCell ref="A1:A3"/>
    <mergeCell ref="B2:B3"/>
    <mergeCell ref="A4:B4"/>
    <mergeCell ref="A14:B14"/>
    <mergeCell ref="A18:B18"/>
    <mergeCell ref="A19:B19"/>
    <mergeCell ref="A23:B23"/>
    <mergeCell ref="A35:B35"/>
    <mergeCell ref="A37:B37"/>
    <mergeCell ref="A38:B38"/>
    <mergeCell ref="A27:B27"/>
    <mergeCell ref="A31:B31"/>
  </mergeCells>
  <conditionalFormatting sqref="B5:B12">
    <cfRule type="cellIs" dxfId="123" priority="12" operator="equal">
      <formula>0</formula>
    </cfRule>
  </conditionalFormatting>
  <conditionalFormatting sqref="B15:B17">
    <cfRule type="cellIs" dxfId="122" priority="11" operator="equal">
      <formula>0</formula>
    </cfRule>
  </conditionalFormatting>
  <conditionalFormatting sqref="B20:B22">
    <cfRule type="cellIs" dxfId="121" priority="10" operator="equal">
      <formula>0</formula>
    </cfRule>
  </conditionalFormatting>
  <conditionalFormatting sqref="B24:B26">
    <cfRule type="cellIs" dxfId="120" priority="9" operator="equal">
      <formula>0</formula>
    </cfRule>
  </conditionalFormatting>
  <conditionalFormatting sqref="A44:A47">
    <cfRule type="cellIs" dxfId="119" priority="8" operator="equal">
      <formula>0</formula>
    </cfRule>
  </conditionalFormatting>
  <conditionalFormatting sqref="B2">
    <cfRule type="cellIs" dxfId="118" priority="7" operator="equal">
      <formula>0</formula>
    </cfRule>
  </conditionalFormatting>
  <conditionalFormatting sqref="B2:B3">
    <cfRule type="containsText" dxfId="117" priority="5" operator="containsText" text="21">
      <formula>NOT(ISERROR(SEARCH("21",B2)))</formula>
    </cfRule>
  </conditionalFormatting>
  <conditionalFormatting sqref="B28:B30">
    <cfRule type="cellIs" dxfId="116" priority="4" operator="equal">
      <formula>0</formula>
    </cfRule>
  </conditionalFormatting>
  <conditionalFormatting sqref="B32:B34">
    <cfRule type="cellIs" dxfId="115" priority="3" operator="equal">
      <formula>0</formula>
    </cfRule>
  </conditionalFormatting>
  <conditionalFormatting sqref="B13">
    <cfRule type="notContainsBlanks" dxfId="114" priority="13" stopIfTrue="1">
      <formula>LEN(TRIM(B13))&gt;0</formula>
    </cfRule>
    <cfRule type="expression" dxfId="113" priority="14">
      <formula>$B$12&gt;0</formula>
    </cfRule>
  </conditionalFormatting>
  <dataValidations count="2">
    <dataValidation type="list" allowBlank="1" showInputMessage="1" showErrorMessage="1" sqref="B8" xr:uid="{2F5F5AE1-406A-4FAD-8941-926D805E8480}">
      <formula1>$I$16:$I$29</formula1>
    </dataValidation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C246AD74-B6E9-4EFA-8DF9-7F07C070B351}">
      <formula1>8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1D3CC-FC37-4676-98E6-7552D9EAF076}">
  <sheetPr codeName="List2">
    <tabColor rgb="FF66FFFF"/>
  </sheetPr>
  <dimension ref="A1:P100"/>
  <sheetViews>
    <sheetView workbookViewId="0">
      <selection activeCell="D11" sqref="D11"/>
    </sheetView>
  </sheetViews>
  <sheetFormatPr defaultColWidth="8.85546875" defaultRowHeight="15" x14ac:dyDescent="0.25"/>
  <cols>
    <col min="1" max="1" width="8.7109375" style="19" customWidth="1"/>
    <col min="2" max="2" width="38.7109375" style="19" customWidth="1"/>
    <col min="3" max="3" width="29.5703125" style="19" customWidth="1"/>
    <col min="4" max="4" width="28.7109375" style="19" customWidth="1"/>
    <col min="5" max="5" width="31.7109375" style="19" customWidth="1"/>
    <col min="6" max="6" width="35" style="19" customWidth="1"/>
    <col min="7" max="7" width="39.7109375" style="19" customWidth="1"/>
    <col min="8" max="9" width="0" style="19" hidden="1" customWidth="1"/>
    <col min="10" max="10" width="4.5703125" style="19" customWidth="1"/>
    <col min="11" max="11" width="72.42578125" style="19" customWidth="1"/>
    <col min="12" max="12" width="14" style="19" customWidth="1"/>
    <col min="13" max="16384" width="8.85546875" style="19"/>
  </cols>
  <sheetData>
    <row r="1" spans="1:11" ht="12.6" customHeight="1" x14ac:dyDescent="0.25">
      <c r="A1" s="281" t="s">
        <v>68</v>
      </c>
      <c r="B1" s="282"/>
      <c r="C1" s="290" t="str">
        <f>IF('1. SOUHRNNÉ INFORMACE'!B5=0,"",'1. SOUHRNNÉ INFORMACE'!B5)</f>
        <v/>
      </c>
      <c r="D1" s="291"/>
      <c r="E1" s="278" t="str">
        <f>'1. SOUHRNNÉ INFORMACE'!B2</f>
        <v>LOH28</v>
      </c>
    </row>
    <row r="2" spans="1:11" ht="15.6" customHeight="1" x14ac:dyDescent="0.25">
      <c r="A2" s="285" t="s">
        <v>36</v>
      </c>
      <c r="B2" s="286" t="s">
        <v>36</v>
      </c>
      <c r="C2" s="283" t="str">
        <f>IF('1. SOUHRNNÉ INFORMACE'!B6=0,"",'1. SOUHRNNÉ INFORMACE'!B6)</f>
        <v/>
      </c>
      <c r="D2" s="284"/>
      <c r="E2" s="279"/>
    </row>
    <row r="3" spans="1:11" ht="16.899999999999999" customHeight="1" x14ac:dyDescent="0.25">
      <c r="A3" s="285" t="s">
        <v>56</v>
      </c>
      <c r="B3" s="286" t="s">
        <v>56</v>
      </c>
      <c r="C3" s="283" t="str">
        <f>IF('1. SOUHRNNÉ INFORMACE'!B9=0,"",'1. SOUHRNNÉ INFORMACE'!B9)</f>
        <v/>
      </c>
      <c r="D3" s="284"/>
      <c r="E3" s="279"/>
    </row>
    <row r="4" spans="1:11" ht="15.6" customHeight="1" thickBot="1" x14ac:dyDescent="0.3">
      <c r="A4" s="287" t="s">
        <v>57</v>
      </c>
      <c r="B4" s="288" t="s">
        <v>57</v>
      </c>
      <c r="C4" s="283" t="str">
        <f>IF('1. SOUHRNNÉ INFORMACE'!B10=0,"",'1. SOUHRNNÉ INFORMACE'!B10)</f>
        <v/>
      </c>
      <c r="D4" s="284"/>
      <c r="E4" s="280"/>
    </row>
    <row r="5" spans="1:11" s="53" customFormat="1" ht="26.25" thickBot="1" x14ac:dyDescent="0.3">
      <c r="A5" s="289" t="s">
        <v>59</v>
      </c>
      <c r="B5" s="289"/>
      <c r="C5" s="51" t="s">
        <v>173</v>
      </c>
      <c r="D5" s="51" t="s">
        <v>190</v>
      </c>
      <c r="E5" s="52" t="s">
        <v>189</v>
      </c>
      <c r="K5" s="19"/>
    </row>
    <row r="6" spans="1:11" x14ac:dyDescent="0.25">
      <c r="A6" s="51" t="s">
        <v>169</v>
      </c>
      <c r="B6" s="54" t="str">
        <f>IF('1. SOUHRNNÉ INFORMACE'!B2=0,"",'1. SOUHRNNÉ INFORMACE'!B2)</f>
        <v>LOH28</v>
      </c>
      <c r="C6" s="55">
        <f>'1. SOUHRNNÉ INFORMACE'!B11-'1. SOUHRNNÉ INFORMACE'!B12</f>
        <v>0</v>
      </c>
      <c r="D6" s="217">
        <f>SUM(D8,D13,D23,D26)</f>
        <v>0</v>
      </c>
      <c r="E6" s="72" t="s">
        <v>55</v>
      </c>
      <c r="F6" s="20" t="s">
        <v>191</v>
      </c>
    </row>
    <row r="7" spans="1:11" x14ac:dyDescent="0.25">
      <c r="A7" s="292" t="s">
        <v>211</v>
      </c>
      <c r="B7" s="293"/>
      <c r="C7" s="293"/>
      <c r="D7" s="294"/>
      <c r="E7" s="73"/>
    </row>
    <row r="8" spans="1:11" x14ac:dyDescent="0.25">
      <c r="A8" s="208" t="s">
        <v>216</v>
      </c>
      <c r="B8" s="209" t="s">
        <v>220</v>
      </c>
      <c r="C8" s="209"/>
      <c r="D8" s="216">
        <f>D9</f>
        <v>0</v>
      </c>
      <c r="E8" s="210"/>
    </row>
    <row r="9" spans="1:11" x14ac:dyDescent="0.25">
      <c r="A9" s="207" t="s">
        <v>217</v>
      </c>
      <c r="B9" s="256" t="s">
        <v>215</v>
      </c>
      <c r="C9" s="257"/>
      <c r="D9" s="214">
        <f>SUM(D10:D12)</f>
        <v>0</v>
      </c>
      <c r="E9" s="211"/>
    </row>
    <row r="10" spans="1:11" ht="26.25" customHeight="1" x14ac:dyDescent="0.25">
      <c r="A10" s="213"/>
      <c r="B10" s="264" t="s">
        <v>233</v>
      </c>
      <c r="C10" s="263"/>
      <c r="D10" s="5">
        <v>0</v>
      </c>
      <c r="E10" s="74"/>
      <c r="F10" s="259" t="s">
        <v>66</v>
      </c>
    </row>
    <row r="11" spans="1:11" ht="26.25" customHeight="1" x14ac:dyDescent="0.25">
      <c r="A11" s="213"/>
      <c r="B11" s="264" t="s">
        <v>232</v>
      </c>
      <c r="C11" s="267"/>
      <c r="D11" s="5">
        <v>0</v>
      </c>
      <c r="E11" s="74"/>
      <c r="F11" s="259"/>
    </row>
    <row r="12" spans="1:11" ht="31.5" customHeight="1" x14ac:dyDescent="0.25">
      <c r="A12" s="213"/>
      <c r="B12" s="265" t="s">
        <v>218</v>
      </c>
      <c r="C12" s="266"/>
      <c r="D12" s="5">
        <v>0</v>
      </c>
      <c r="E12" s="74"/>
      <c r="F12" s="259"/>
    </row>
    <row r="13" spans="1:11" x14ac:dyDescent="0.25">
      <c r="A13" s="208" t="s">
        <v>219</v>
      </c>
      <c r="B13" s="209" t="s">
        <v>221</v>
      </c>
      <c r="C13" s="209"/>
      <c r="D13" s="216">
        <f>SUM(D14,D18)</f>
        <v>0</v>
      </c>
      <c r="E13" s="210"/>
      <c r="F13" s="259"/>
    </row>
    <row r="14" spans="1:11" ht="31.5" customHeight="1" x14ac:dyDescent="0.25">
      <c r="A14" s="212" t="s">
        <v>222</v>
      </c>
      <c r="B14" s="256" t="s">
        <v>223</v>
      </c>
      <c r="C14" s="257"/>
      <c r="D14" s="214">
        <f>SUM(D15:D17)</f>
        <v>0</v>
      </c>
      <c r="E14" s="211"/>
      <c r="F14" s="259"/>
    </row>
    <row r="15" spans="1:11" ht="31.5" customHeight="1" x14ac:dyDescent="0.25">
      <c r="A15" s="213"/>
      <c r="B15" s="265" t="s">
        <v>231</v>
      </c>
      <c r="C15" s="266"/>
      <c r="D15" s="5">
        <v>0</v>
      </c>
      <c r="E15" s="74" t="str">
        <f>IF($D$12&gt;0.5*C10,"Náklady mohou činit maximálně 50 % přidělené dotace.","")</f>
        <v/>
      </c>
      <c r="F15" s="259"/>
    </row>
    <row r="16" spans="1:11" ht="31.5" customHeight="1" x14ac:dyDescent="0.25">
      <c r="A16" s="213"/>
      <c r="B16" s="265" t="s">
        <v>224</v>
      </c>
      <c r="C16" s="266"/>
      <c r="D16" s="5">
        <v>0</v>
      </c>
      <c r="E16" s="74"/>
      <c r="F16" s="259"/>
    </row>
    <row r="17" spans="1:7" ht="31.5" customHeight="1" x14ac:dyDescent="0.25">
      <c r="A17" s="212" t="s">
        <v>225</v>
      </c>
      <c r="B17" s="262" t="s">
        <v>210</v>
      </c>
      <c r="C17" s="263"/>
      <c r="D17" s="5">
        <v>0</v>
      </c>
      <c r="E17" s="74"/>
      <c r="F17" s="259"/>
    </row>
    <row r="18" spans="1:7" ht="31.5" customHeight="1" x14ac:dyDescent="0.25">
      <c r="A18" s="212" t="s">
        <v>226</v>
      </c>
      <c r="B18" s="256" t="s">
        <v>227</v>
      </c>
      <c r="C18" s="257"/>
      <c r="D18" s="214">
        <f>SUM(D19:D22)</f>
        <v>0</v>
      </c>
      <c r="E18" s="211"/>
      <c r="F18" s="259"/>
    </row>
    <row r="19" spans="1:7" ht="41.25" customHeight="1" x14ac:dyDescent="0.25">
      <c r="A19" s="213"/>
      <c r="B19" s="264" t="s">
        <v>228</v>
      </c>
      <c r="C19" s="263"/>
      <c r="D19" s="5">
        <v>0</v>
      </c>
      <c r="E19" s="74"/>
      <c r="F19" s="259"/>
    </row>
    <row r="20" spans="1:7" ht="41.25" customHeight="1" x14ac:dyDescent="0.25">
      <c r="A20" s="213"/>
      <c r="B20" s="262" t="s">
        <v>230</v>
      </c>
      <c r="C20" s="263"/>
      <c r="D20" s="5">
        <v>0</v>
      </c>
      <c r="E20" s="74"/>
      <c r="F20" s="259"/>
    </row>
    <row r="21" spans="1:7" ht="48" customHeight="1" x14ac:dyDescent="0.25">
      <c r="A21" s="213"/>
      <c r="B21" s="264" t="s">
        <v>229</v>
      </c>
      <c r="C21" s="263"/>
      <c r="D21" s="5">
        <v>0</v>
      </c>
      <c r="E21" s="73"/>
    </row>
    <row r="22" spans="1:7" x14ac:dyDescent="0.25">
      <c r="A22" s="213"/>
      <c r="B22" s="265" t="s">
        <v>234</v>
      </c>
      <c r="C22" s="266"/>
      <c r="D22" s="5">
        <v>0</v>
      </c>
      <c r="E22" s="73"/>
    </row>
    <row r="23" spans="1:7" x14ac:dyDescent="0.25">
      <c r="A23" s="208" t="s">
        <v>240</v>
      </c>
      <c r="B23" s="209" t="s">
        <v>69</v>
      </c>
      <c r="C23" s="209"/>
      <c r="D23" s="216">
        <f>SUM(D24:D25)</f>
        <v>0</v>
      </c>
      <c r="E23" s="210"/>
    </row>
    <row r="24" spans="1:7" ht="46.5" customHeight="1" x14ac:dyDescent="0.25">
      <c r="A24" s="212" t="s">
        <v>235</v>
      </c>
      <c r="B24" s="265" t="s">
        <v>209</v>
      </c>
      <c r="C24" s="266"/>
      <c r="D24" s="5">
        <v>0</v>
      </c>
      <c r="E24" s="73"/>
    </row>
    <row r="25" spans="1:7" x14ac:dyDescent="0.25">
      <c r="A25" s="212" t="s">
        <v>236</v>
      </c>
      <c r="B25" s="262" t="s">
        <v>237</v>
      </c>
      <c r="C25" s="263"/>
      <c r="D25" s="5">
        <v>0</v>
      </c>
      <c r="E25" s="73"/>
    </row>
    <row r="26" spans="1:7" x14ac:dyDescent="0.25">
      <c r="A26" s="208" t="s">
        <v>241</v>
      </c>
      <c r="B26" s="209" t="s">
        <v>238</v>
      </c>
      <c r="C26" s="209"/>
      <c r="D26" s="216">
        <f>D27</f>
        <v>0</v>
      </c>
      <c r="E26" s="210"/>
    </row>
    <row r="27" spans="1:7" ht="26.25" customHeight="1" x14ac:dyDescent="0.25">
      <c r="A27" s="212" t="s">
        <v>239</v>
      </c>
      <c r="B27" s="256" t="s">
        <v>242</v>
      </c>
      <c r="C27" s="257"/>
      <c r="D27" s="214">
        <f>SUM(D28:D29)</f>
        <v>0</v>
      </c>
      <c r="E27" s="211"/>
    </row>
    <row r="28" spans="1:7" ht="38.25" customHeight="1" x14ac:dyDescent="0.25">
      <c r="A28" s="212"/>
      <c r="B28" s="264" t="s">
        <v>244</v>
      </c>
      <c r="C28" s="267"/>
      <c r="D28" s="5">
        <v>0</v>
      </c>
      <c r="E28" s="73"/>
    </row>
    <row r="29" spans="1:7" x14ac:dyDescent="0.25">
      <c r="A29" s="213"/>
      <c r="B29" s="262" t="s">
        <v>243</v>
      </c>
      <c r="C29" s="263"/>
      <c r="D29" s="5">
        <v>0</v>
      </c>
      <c r="E29" s="73"/>
    </row>
    <row r="30" spans="1:7" ht="14.45" customHeight="1" x14ac:dyDescent="0.25">
      <c r="A30" s="260" t="s">
        <v>62</v>
      </c>
      <c r="B30" s="261"/>
      <c r="C30" s="58">
        <f>C6</f>
        <v>0</v>
      </c>
      <c r="D30" s="215">
        <f>SUM(D26,D23,D13,D8)</f>
        <v>0</v>
      </c>
      <c r="E30" s="59">
        <f>C30-D30</f>
        <v>0</v>
      </c>
      <c r="F30" s="271"/>
      <c r="G30" s="258"/>
    </row>
    <row r="31" spans="1:7" ht="37.9" customHeight="1" thickBot="1" x14ac:dyDescent="0.3">
      <c r="A31" s="275" t="str">
        <f>IF(E31&gt;0,"Vratka nevyčerpané dotacev období 1.1.2023 - 15.2.2023 na účet č. 6015-4929001/0710 a zároveň prosím zašlete avízo o vratce - Příloha AVÍZO VRATKA na email vratka-dotace@agenturasport.cz)","")</f>
        <v/>
      </c>
      <c r="B31" s="276"/>
      <c r="C31" s="276"/>
      <c r="D31" s="276"/>
      <c r="E31" s="60">
        <f>C30-D30</f>
        <v>0</v>
      </c>
      <c r="F31" s="271"/>
      <c r="G31" s="258"/>
    </row>
    <row r="32" spans="1:7" x14ac:dyDescent="0.25">
      <c r="B32" s="61"/>
      <c r="C32" s="62"/>
      <c r="D32" s="62"/>
      <c r="E32" s="63"/>
    </row>
    <row r="33" spans="1:16" s="20" customFormat="1" x14ac:dyDescent="0.25">
      <c r="A33" s="20" t="s">
        <v>70</v>
      </c>
      <c r="B33" s="61"/>
      <c r="C33" s="61"/>
      <c r="D33" s="61"/>
      <c r="E33" s="64"/>
    </row>
    <row r="34" spans="1:16" ht="108" customHeight="1" x14ac:dyDescent="0.25">
      <c r="A34" s="277"/>
      <c r="B34" s="277"/>
      <c r="C34" s="277"/>
      <c r="D34" s="277"/>
      <c r="E34" s="277"/>
      <c r="F34" s="65"/>
    </row>
    <row r="35" spans="1:16" ht="14.45" customHeight="1" x14ac:dyDescent="0.25">
      <c r="A35" s="272" t="s">
        <v>63</v>
      </c>
      <c r="B35" s="272"/>
      <c r="C35" s="272"/>
      <c r="D35" s="272"/>
      <c r="E35" s="272"/>
    </row>
    <row r="36" spans="1:16" x14ac:dyDescent="0.25">
      <c r="A36" s="272"/>
      <c r="B36" s="272"/>
      <c r="C36" s="272"/>
      <c r="D36" s="272"/>
      <c r="E36" s="272"/>
    </row>
    <row r="37" spans="1:16" x14ac:dyDescent="0.25">
      <c r="B37" s="66"/>
      <c r="C37" s="67"/>
      <c r="D37" s="68"/>
      <c r="E37" s="63"/>
    </row>
    <row r="38" spans="1:16" ht="20.45" customHeight="1" x14ac:dyDescent="0.25">
      <c r="A38" s="272" t="s">
        <v>206</v>
      </c>
      <c r="B38" s="272"/>
      <c r="C38" s="272"/>
      <c r="D38" s="272"/>
      <c r="E38" s="272"/>
    </row>
    <row r="39" spans="1:16" ht="25.15" customHeight="1" x14ac:dyDescent="0.25">
      <c r="A39" s="272"/>
      <c r="B39" s="272"/>
      <c r="C39" s="272"/>
      <c r="D39" s="272"/>
      <c r="E39" s="272"/>
    </row>
    <row r="40" spans="1:16" x14ac:dyDescent="0.25">
      <c r="B40" s="62"/>
      <c r="C40" s="62"/>
      <c r="D40" s="62"/>
      <c r="E40" s="63"/>
    </row>
    <row r="41" spans="1:16" ht="27.6" customHeight="1" x14ac:dyDescent="0.25">
      <c r="A41" s="273" t="s">
        <v>207</v>
      </c>
      <c r="B41" s="273"/>
      <c r="C41" s="273"/>
      <c r="D41" s="273"/>
      <c r="E41" s="273"/>
    </row>
    <row r="42" spans="1:16" x14ac:dyDescent="0.25">
      <c r="A42" s="274" t="s">
        <v>28</v>
      </c>
      <c r="B42" s="274"/>
      <c r="C42" s="274"/>
      <c r="D42" s="274"/>
      <c r="E42" s="274"/>
    </row>
    <row r="43" spans="1:16" x14ac:dyDescent="0.25">
      <c r="B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x14ac:dyDescent="0.25">
      <c r="B44" s="69"/>
    </row>
    <row r="45" spans="1:16" x14ac:dyDescent="0.25">
      <c r="B45" s="17" t="s">
        <v>208</v>
      </c>
    </row>
    <row r="46" spans="1:16" x14ac:dyDescent="0.25">
      <c r="B46" s="69"/>
    </row>
    <row r="47" spans="1:16" x14ac:dyDescent="0.25">
      <c r="B47" s="69"/>
    </row>
    <row r="48" spans="1:16" x14ac:dyDescent="0.25">
      <c r="B48" s="270" t="s">
        <v>51</v>
      </c>
      <c r="C48" s="270"/>
      <c r="D48" s="45" t="s">
        <v>52</v>
      </c>
    </row>
    <row r="49" spans="2:5" x14ac:dyDescent="0.25">
      <c r="B49" s="268">
        <f>'1. SOUHRNNÉ INFORMACE'!A44</f>
        <v>0</v>
      </c>
      <c r="C49" s="269"/>
      <c r="D49" s="46"/>
    </row>
    <row r="50" spans="2:5" x14ac:dyDescent="0.25">
      <c r="B50" s="268">
        <f>'1. SOUHRNNÉ INFORMACE'!A45</f>
        <v>0</v>
      </c>
      <c r="C50" s="269"/>
      <c r="D50" s="46"/>
    </row>
    <row r="51" spans="2:5" x14ac:dyDescent="0.25">
      <c r="B51" s="268">
        <f>'1. SOUHRNNÉ INFORMACE'!A46</f>
        <v>0</v>
      </c>
      <c r="C51" s="269"/>
      <c r="D51" s="46"/>
    </row>
    <row r="52" spans="2:5" x14ac:dyDescent="0.25">
      <c r="B52" s="268">
        <f>'1. SOUHRNNÉ INFORMACE'!A47</f>
        <v>0</v>
      </c>
      <c r="C52" s="269"/>
      <c r="D52" s="46"/>
    </row>
    <row r="53" spans="2:5" x14ac:dyDescent="0.25">
      <c r="B53" s="62"/>
      <c r="C53" s="43"/>
      <c r="D53" s="42"/>
      <c r="E53" s="63"/>
    </row>
    <row r="54" spans="2:5" x14ac:dyDescent="0.25">
      <c r="B54" s="62"/>
      <c r="C54" s="43"/>
      <c r="D54" s="241"/>
      <c r="E54" s="63"/>
    </row>
    <row r="55" spans="2:5" x14ac:dyDescent="0.25">
      <c r="B55" s="62"/>
      <c r="C55" s="43"/>
      <c r="D55" s="242"/>
      <c r="E55" s="63"/>
    </row>
    <row r="56" spans="2:5" x14ac:dyDescent="0.25">
      <c r="B56" s="62"/>
      <c r="D56" s="243"/>
      <c r="E56" s="63"/>
    </row>
    <row r="57" spans="2:5" x14ac:dyDescent="0.25">
      <c r="B57" s="62"/>
      <c r="C57" s="62"/>
      <c r="D57" s="71" t="s">
        <v>67</v>
      </c>
      <c r="E57" s="63"/>
    </row>
    <row r="58" spans="2:5" x14ac:dyDescent="0.25">
      <c r="B58" s="62"/>
      <c r="C58" s="62"/>
      <c r="D58" s="62"/>
      <c r="E58" s="63"/>
    </row>
    <row r="59" spans="2:5" x14ac:dyDescent="0.25">
      <c r="B59" s="62"/>
      <c r="C59" s="62"/>
      <c r="D59" s="62"/>
      <c r="E59" s="63"/>
    </row>
    <row r="60" spans="2:5" x14ac:dyDescent="0.25">
      <c r="B60" s="62"/>
      <c r="C60" s="62"/>
      <c r="D60" s="62"/>
      <c r="E60" s="63"/>
    </row>
    <row r="61" spans="2:5" x14ac:dyDescent="0.25">
      <c r="B61" s="62"/>
      <c r="C61" s="62"/>
      <c r="D61" s="62"/>
      <c r="E61" s="63"/>
    </row>
    <row r="62" spans="2:5" x14ac:dyDescent="0.25">
      <c r="B62" s="62"/>
      <c r="C62" s="62"/>
      <c r="D62" s="62"/>
      <c r="E62" s="63"/>
    </row>
    <row r="63" spans="2:5" x14ac:dyDescent="0.25">
      <c r="B63" s="62"/>
      <c r="C63" s="62"/>
      <c r="D63" s="62"/>
      <c r="E63" s="63"/>
    </row>
    <row r="64" spans="2:5" x14ac:dyDescent="0.25">
      <c r="B64" s="62"/>
      <c r="C64" s="62"/>
      <c r="D64" s="62"/>
      <c r="E64" s="63"/>
    </row>
    <row r="65" spans="2:5" x14ac:dyDescent="0.25">
      <c r="B65" s="62"/>
      <c r="C65" s="62"/>
      <c r="D65" s="62"/>
      <c r="E65" s="63"/>
    </row>
    <row r="66" spans="2:5" x14ac:dyDescent="0.25">
      <c r="B66" s="62"/>
      <c r="C66" s="62"/>
      <c r="D66" s="62"/>
      <c r="E66" s="63"/>
    </row>
    <row r="67" spans="2:5" x14ac:dyDescent="0.25">
      <c r="B67" s="62"/>
      <c r="C67" s="62"/>
      <c r="D67" s="62"/>
      <c r="E67" s="63"/>
    </row>
    <row r="68" spans="2:5" x14ac:dyDescent="0.25">
      <c r="B68" s="62"/>
      <c r="C68" s="62"/>
      <c r="D68" s="62"/>
      <c r="E68" s="63"/>
    </row>
    <row r="69" spans="2:5" x14ac:dyDescent="0.25">
      <c r="B69" s="62"/>
      <c r="C69" s="62"/>
      <c r="D69" s="62"/>
      <c r="E69" s="63"/>
    </row>
    <row r="70" spans="2:5" x14ac:dyDescent="0.25">
      <c r="B70" s="62"/>
      <c r="C70" s="62"/>
      <c r="D70" s="62"/>
      <c r="E70" s="63"/>
    </row>
    <row r="71" spans="2:5" x14ac:dyDescent="0.25">
      <c r="B71" s="62"/>
      <c r="C71" s="62"/>
      <c r="D71" s="62"/>
      <c r="E71" s="63"/>
    </row>
    <row r="72" spans="2:5" x14ac:dyDescent="0.25">
      <c r="B72" s="62"/>
      <c r="C72" s="62"/>
      <c r="D72" s="62"/>
      <c r="E72" s="63"/>
    </row>
    <row r="73" spans="2:5" x14ac:dyDescent="0.25">
      <c r="B73" s="62"/>
      <c r="C73" s="62"/>
      <c r="D73" s="62"/>
      <c r="E73" s="63"/>
    </row>
    <row r="74" spans="2:5" x14ac:dyDescent="0.25">
      <c r="B74" s="62"/>
      <c r="C74" s="62"/>
      <c r="D74" s="62"/>
      <c r="E74" s="63"/>
    </row>
    <row r="75" spans="2:5" x14ac:dyDescent="0.25">
      <c r="B75" s="62"/>
      <c r="C75" s="62"/>
      <c r="D75" s="62"/>
      <c r="E75" s="63"/>
    </row>
    <row r="76" spans="2:5" x14ac:dyDescent="0.25">
      <c r="B76" s="62"/>
      <c r="C76" s="62"/>
      <c r="D76" s="62"/>
      <c r="E76" s="63"/>
    </row>
    <row r="77" spans="2:5" x14ac:dyDescent="0.25">
      <c r="B77" s="62"/>
      <c r="C77" s="62"/>
      <c r="D77" s="62"/>
      <c r="E77" s="63"/>
    </row>
    <row r="78" spans="2:5" x14ac:dyDescent="0.25">
      <c r="B78" s="62"/>
      <c r="C78" s="62"/>
      <c r="D78" s="62"/>
      <c r="E78" s="63"/>
    </row>
    <row r="79" spans="2:5" x14ac:dyDescent="0.25">
      <c r="B79" s="62"/>
      <c r="C79" s="62"/>
      <c r="D79" s="62"/>
      <c r="E79" s="63"/>
    </row>
    <row r="80" spans="2:5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</sheetData>
  <sheetProtection algorithmName="SHA-512" hashValue="p8Kzp1Lay4oN+ya91gkYsykuuzycZw29pdzMfyv076ah6uVWS9eVEOXAJ7Vw8dD/Xk37xxCPxI/I6sexoixtlw==" saltValue="+YtVAVzvweIeW3oPQhTxZw==" spinCount="100000" sheet="1" selectLockedCells="1"/>
  <mergeCells count="45">
    <mergeCell ref="E1:E4"/>
    <mergeCell ref="B10:C10"/>
    <mergeCell ref="B12:C12"/>
    <mergeCell ref="A1:B1"/>
    <mergeCell ref="C2:D2"/>
    <mergeCell ref="C3:D3"/>
    <mergeCell ref="C4:D4"/>
    <mergeCell ref="A3:B3"/>
    <mergeCell ref="A4:B4"/>
    <mergeCell ref="A5:B5"/>
    <mergeCell ref="C1:D1"/>
    <mergeCell ref="A2:B2"/>
    <mergeCell ref="A7:D7"/>
    <mergeCell ref="B9:C9"/>
    <mergeCell ref="F30:F31"/>
    <mergeCell ref="A38:E39"/>
    <mergeCell ref="A35:E36"/>
    <mergeCell ref="A41:E41"/>
    <mergeCell ref="A42:E42"/>
    <mergeCell ref="A31:D31"/>
    <mergeCell ref="A34:E34"/>
    <mergeCell ref="B17:C17"/>
    <mergeCell ref="D54:D56"/>
    <mergeCell ref="B49:C49"/>
    <mergeCell ref="B51:C51"/>
    <mergeCell ref="B52:C52"/>
    <mergeCell ref="B48:C48"/>
    <mergeCell ref="B50:C50"/>
    <mergeCell ref="B19:C19"/>
    <mergeCell ref="B14:C14"/>
    <mergeCell ref="B18:C18"/>
    <mergeCell ref="G30:G31"/>
    <mergeCell ref="F10:F20"/>
    <mergeCell ref="A30:B30"/>
    <mergeCell ref="B20:C20"/>
    <mergeCell ref="B21:C21"/>
    <mergeCell ref="B22:C22"/>
    <mergeCell ref="B24:C24"/>
    <mergeCell ref="B25:C25"/>
    <mergeCell ref="B27:C27"/>
    <mergeCell ref="B28:C28"/>
    <mergeCell ref="B29:C29"/>
    <mergeCell ref="B11:C11"/>
    <mergeCell ref="B15:C15"/>
    <mergeCell ref="B16:C16"/>
  </mergeCells>
  <conditionalFormatting sqref="D12">
    <cfRule type="cellIs" dxfId="112" priority="48" operator="equal">
      <formula>0</formula>
    </cfRule>
  </conditionalFormatting>
  <conditionalFormatting sqref="F30:F31">
    <cfRule type="containsText" dxfId="111" priority="4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částky!!!!",F30)))</formula>
    </cfRule>
  </conditionalFormatting>
  <conditionalFormatting sqref="A31:D31">
    <cfRule type="containsText" dxfId="110" priority="40" operator="containsText" text="Vratka">
      <formula>NOT(ISERROR(SEARCH("Vratka",A31)))</formula>
    </cfRule>
    <cfRule type="containsText" priority="41" operator="containsText" text="Vratka">
      <formula>NOT(ISERROR(SEARCH("Vratka",A31)))</formula>
    </cfRule>
  </conditionalFormatting>
  <conditionalFormatting sqref="E31">
    <cfRule type="cellIs" dxfId="109" priority="38" operator="lessThan">
      <formula>0</formula>
    </cfRule>
    <cfRule type="cellIs" dxfId="108" priority="39" operator="greaterThan">
      <formula>0</formula>
    </cfRule>
  </conditionalFormatting>
  <conditionalFormatting sqref="D29">
    <cfRule type="cellIs" dxfId="107" priority="36" operator="equal">
      <formula>0</formula>
    </cfRule>
  </conditionalFormatting>
  <conditionalFormatting sqref="A34">
    <cfRule type="cellIs" dxfId="106" priority="26" operator="equal">
      <formula>0</formula>
    </cfRule>
    <cfRule type="cellIs" dxfId="105" priority="28" operator="equal">
      <formula>0</formula>
    </cfRule>
  </conditionalFormatting>
  <conditionalFormatting sqref="B49:B52">
    <cfRule type="cellIs" dxfId="104" priority="25" operator="equal">
      <formula>0</formula>
    </cfRule>
  </conditionalFormatting>
  <conditionalFormatting sqref="G30:G31">
    <cfRule type="containsText" dxfId="103" priority="21" operator="containsText" text="VRAT">
      <formula>NOT(ISERROR(SEARCH("VRAT",G30)))</formula>
    </cfRule>
    <cfRule type="containsText" dxfId="102" priority="22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částky!!!!",G30)))</formula>
    </cfRule>
  </conditionalFormatting>
  <conditionalFormatting sqref="E1">
    <cfRule type="cellIs" dxfId="101" priority="19" operator="equal">
      <formula>0</formula>
    </cfRule>
  </conditionalFormatting>
  <conditionalFormatting sqref="E1">
    <cfRule type="containsText" dxfId="100" priority="18" operator="containsText" text="21">
      <formula>NOT(ISERROR(SEARCH("21",E1)))</formula>
    </cfRule>
  </conditionalFormatting>
  <conditionalFormatting sqref="D10:D11">
    <cfRule type="cellIs" dxfId="99" priority="14" operator="equal">
      <formula>0</formula>
    </cfRule>
  </conditionalFormatting>
  <conditionalFormatting sqref="D15 D17">
    <cfRule type="cellIs" dxfId="98" priority="11" operator="equal">
      <formula>0</formula>
    </cfRule>
  </conditionalFormatting>
  <conditionalFormatting sqref="D19">
    <cfRule type="cellIs" dxfId="97" priority="10" operator="equal">
      <formula>0</formula>
    </cfRule>
  </conditionalFormatting>
  <conditionalFormatting sqref="D21:D22">
    <cfRule type="cellIs" dxfId="96" priority="9" operator="equal">
      <formula>0</formula>
    </cfRule>
  </conditionalFormatting>
  <conditionalFormatting sqref="D25">
    <cfRule type="cellIs" dxfId="95" priority="5" operator="equal">
      <formula>0</formula>
    </cfRule>
  </conditionalFormatting>
  <conditionalFormatting sqref="D16">
    <cfRule type="cellIs" dxfId="94" priority="4" operator="equal">
      <formula>0</formula>
    </cfRule>
  </conditionalFormatting>
  <conditionalFormatting sqref="D20">
    <cfRule type="cellIs" dxfId="93" priority="3" operator="equal">
      <formula>0</formula>
    </cfRule>
  </conditionalFormatting>
  <conditionalFormatting sqref="D24">
    <cfRule type="cellIs" dxfId="92" priority="2" operator="equal">
      <formula>0</formula>
    </cfRule>
  </conditionalFormatting>
  <conditionalFormatting sqref="D28">
    <cfRule type="cellIs" dxfId="91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J31"/>
  <sheetViews>
    <sheetView showGridLines="0" workbookViewId="0">
      <selection activeCell="F26" sqref="F26:G26"/>
    </sheetView>
  </sheetViews>
  <sheetFormatPr defaultColWidth="8.85546875" defaultRowHeight="12.75" x14ac:dyDescent="0.2"/>
  <cols>
    <col min="1" max="1" width="23.5703125" style="76" customWidth="1"/>
    <col min="2" max="2" width="12.140625" style="76" customWidth="1"/>
    <col min="3" max="3" width="33.28515625" style="76" customWidth="1"/>
    <col min="4" max="4" width="15.85546875" style="76" customWidth="1"/>
    <col min="5" max="5" width="14.28515625" style="76" customWidth="1"/>
    <col min="6" max="6" width="16.5703125" style="76" customWidth="1"/>
    <col min="7" max="7" width="24.42578125" style="76" customWidth="1"/>
    <col min="8" max="8" width="20.7109375" style="76" customWidth="1"/>
    <col min="9" max="9" width="15.42578125" style="76" customWidth="1"/>
    <col min="10" max="10" width="20.85546875" style="76" customWidth="1"/>
    <col min="11" max="16384" width="8.85546875" style="76"/>
  </cols>
  <sheetData>
    <row r="1" spans="1:10" ht="18" customHeight="1" x14ac:dyDescent="0.2">
      <c r="A1" s="75" t="s">
        <v>0</v>
      </c>
      <c r="B1" s="310" t="str">
        <f>IF('1. SOUHRNNÉ INFORMACE'!B5=0,"",'1. SOUHRNNÉ INFORMACE'!B5)</f>
        <v/>
      </c>
      <c r="C1" s="310"/>
      <c r="J1" s="314" t="str">
        <f>'1. SOUHRNNÉ INFORMACE'!B2</f>
        <v>LOH28</v>
      </c>
    </row>
    <row r="2" spans="1:10" x14ac:dyDescent="0.2">
      <c r="A2" s="75" t="s">
        <v>1</v>
      </c>
      <c r="B2" s="310" t="str">
        <f>IF('1. SOUHRNNÉ INFORMACE'!B6=0,"",'1. SOUHRNNÉ INFORMACE'!B6)</f>
        <v/>
      </c>
      <c r="C2" s="310"/>
      <c r="J2" s="315"/>
    </row>
    <row r="3" spans="1:10" x14ac:dyDescent="0.2">
      <c r="A3" s="75" t="s">
        <v>2</v>
      </c>
      <c r="B3" s="311" t="s">
        <v>3</v>
      </c>
      <c r="C3" s="312"/>
      <c r="J3" s="315"/>
    </row>
    <row r="4" spans="1:10" x14ac:dyDescent="0.2">
      <c r="A4" s="75" t="s">
        <v>4</v>
      </c>
      <c r="B4" s="311">
        <v>362</v>
      </c>
      <c r="C4" s="312"/>
      <c r="J4" s="316"/>
    </row>
    <row r="5" spans="1:10" ht="10.15" customHeight="1" x14ac:dyDescent="0.2">
      <c r="A5" s="77"/>
      <c r="B5" s="77"/>
      <c r="C5" s="77"/>
    </row>
    <row r="6" spans="1:10" ht="22.15" customHeight="1" x14ac:dyDescent="0.2">
      <c r="A6" s="313" t="s">
        <v>32</v>
      </c>
      <c r="B6" s="313"/>
      <c r="C6" s="313"/>
      <c r="D6" s="313"/>
      <c r="E6" s="313"/>
      <c r="F6" s="313"/>
      <c r="G6" s="313"/>
      <c r="H6" s="313"/>
      <c r="I6" s="313"/>
      <c r="J6" s="313"/>
    </row>
    <row r="7" spans="1:10" x14ac:dyDescent="0.2">
      <c r="A7" s="78"/>
      <c r="B7" s="78"/>
      <c r="C7" s="78"/>
    </row>
    <row r="8" spans="1:10" ht="33.6" customHeight="1" x14ac:dyDescent="0.2">
      <c r="A8" s="295" t="s">
        <v>31</v>
      </c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3.9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</row>
    <row r="10" spans="1:10" x14ac:dyDescent="0.2">
      <c r="A10" s="80" t="s">
        <v>5</v>
      </c>
      <c r="B10" s="80"/>
      <c r="C10" s="80"/>
    </row>
    <row r="11" spans="1:10" ht="39" customHeight="1" x14ac:dyDescent="0.2">
      <c r="A11" s="81" t="s">
        <v>6</v>
      </c>
      <c r="B11" s="81"/>
      <c r="C11" s="81"/>
      <c r="D11" s="81" t="s">
        <v>7</v>
      </c>
      <c r="E11" s="81" t="s">
        <v>8</v>
      </c>
      <c r="F11" s="81" t="s">
        <v>9</v>
      </c>
      <c r="G11" s="82" t="s">
        <v>10</v>
      </c>
      <c r="H11" s="308" t="s">
        <v>11</v>
      </c>
      <c r="I11" s="82" t="s">
        <v>12</v>
      </c>
      <c r="J11" s="304" t="s">
        <v>13</v>
      </c>
    </row>
    <row r="12" spans="1:10" ht="28.9" customHeight="1" x14ac:dyDescent="0.2">
      <c r="A12" s="83"/>
      <c r="B12" s="83"/>
      <c r="C12" s="83"/>
      <c r="D12" s="83"/>
      <c r="E12" s="83"/>
      <c r="F12" s="83"/>
      <c r="G12" s="84" t="s">
        <v>212</v>
      </c>
      <c r="H12" s="309"/>
      <c r="I12" s="85" t="s">
        <v>213</v>
      </c>
      <c r="J12" s="305"/>
    </row>
    <row r="13" spans="1:10" x14ac:dyDescent="0.2">
      <c r="A13" s="86" t="s">
        <v>14</v>
      </c>
      <c r="B13" s="86"/>
      <c r="C13" s="86"/>
      <c r="D13" s="86" t="s">
        <v>15</v>
      </c>
      <c r="E13" s="86" t="s">
        <v>16</v>
      </c>
      <c r="F13" s="86" t="s">
        <v>17</v>
      </c>
      <c r="G13" s="86">
        <v>1</v>
      </c>
      <c r="H13" s="86">
        <v>2</v>
      </c>
      <c r="I13" s="86">
        <v>3</v>
      </c>
      <c r="J13" s="86" t="s">
        <v>18</v>
      </c>
    </row>
    <row r="14" spans="1:10" ht="18" customHeight="1" x14ac:dyDescent="0.2">
      <c r="A14" s="296" t="s">
        <v>19</v>
      </c>
      <c r="B14" s="297"/>
      <c r="C14" s="87"/>
      <c r="D14" s="88"/>
      <c r="E14" s="88"/>
      <c r="F14" s="88"/>
      <c r="G14" s="89">
        <f>SUM(G16:G19)</f>
        <v>0</v>
      </c>
      <c r="H14" s="89">
        <f>SUM(H16:H19)</f>
        <v>0</v>
      </c>
      <c r="I14" s="89">
        <f>SUM(I16:I19)</f>
        <v>0</v>
      </c>
      <c r="J14" s="89">
        <f>SUM(J16:J19)</f>
        <v>0</v>
      </c>
    </row>
    <row r="15" spans="1:10" ht="16.899999999999999" customHeight="1" x14ac:dyDescent="0.2">
      <c r="A15" s="300" t="s">
        <v>20</v>
      </c>
      <c r="B15" s="301"/>
      <c r="C15" s="90" t="s">
        <v>168</v>
      </c>
      <c r="D15" s="91"/>
      <c r="E15" s="91"/>
      <c r="F15" s="91"/>
      <c r="G15" s="92"/>
      <c r="H15" s="92"/>
      <c r="I15" s="92"/>
      <c r="J15" s="93"/>
    </row>
    <row r="16" spans="1:10" ht="16.149999999999999" customHeight="1" x14ac:dyDescent="0.2">
      <c r="A16" s="298" t="str">
        <f>IF('1. SOUHRNNÉ INFORMACE'!B2=0,"",'1. SOUHRNNÉ INFORMACE'!B2)</f>
        <v>LOH28</v>
      </c>
      <c r="B16" s="299"/>
      <c r="C16" s="94" t="str">
        <f>IF('1. SOUHRNNÉ INFORMACE'!B10=0,"",'1. SOUHRNNÉ INFORMACE'!B10)</f>
        <v/>
      </c>
      <c r="D16" s="95"/>
      <c r="E16" s="95"/>
      <c r="F16" s="95"/>
      <c r="G16" s="96">
        <f>'1. SOUHRNNÉ INFORMACE'!B11</f>
        <v>0</v>
      </c>
      <c r="H16" s="96">
        <f>'1. SOUHRNNÉ INFORMACE'!B12</f>
        <v>0</v>
      </c>
      <c r="I16" s="96">
        <f>'2. POUŽITÍ DOTACE'!D30</f>
        <v>0</v>
      </c>
      <c r="J16" s="97">
        <f>G16-H16-I16</f>
        <v>0</v>
      </c>
    </row>
    <row r="17" spans="1:10" x14ac:dyDescent="0.2">
      <c r="A17" s="302"/>
      <c r="B17" s="303"/>
      <c r="C17" s="98"/>
      <c r="D17" s="99"/>
      <c r="E17" s="99"/>
      <c r="F17" s="99"/>
      <c r="G17" s="100"/>
      <c r="H17" s="100"/>
      <c r="I17" s="100"/>
      <c r="J17" s="97">
        <f>G17-H17-I17</f>
        <v>0</v>
      </c>
    </row>
    <row r="18" spans="1:10" x14ac:dyDescent="0.2">
      <c r="A18" s="302"/>
      <c r="B18" s="303"/>
      <c r="C18" s="98"/>
      <c r="D18" s="99"/>
      <c r="E18" s="99"/>
      <c r="F18" s="99"/>
      <c r="G18" s="100"/>
      <c r="H18" s="100"/>
      <c r="I18" s="100"/>
      <c r="J18" s="97">
        <f>G18-H18-I18</f>
        <v>0</v>
      </c>
    </row>
    <row r="19" spans="1:10" x14ac:dyDescent="0.2">
      <c r="A19" s="302"/>
      <c r="B19" s="303"/>
      <c r="C19" s="98"/>
      <c r="D19" s="99"/>
      <c r="E19" s="99"/>
      <c r="F19" s="99"/>
      <c r="G19" s="100"/>
      <c r="H19" s="100"/>
      <c r="I19" s="100"/>
      <c r="J19" s="97">
        <f>G19-H19-I19</f>
        <v>0</v>
      </c>
    </row>
    <row r="20" spans="1:10" x14ac:dyDescent="0.2">
      <c r="A20" s="296" t="s">
        <v>21</v>
      </c>
      <c r="B20" s="297"/>
      <c r="C20" s="87"/>
      <c r="D20" s="88"/>
      <c r="E20" s="88"/>
      <c r="F20" s="88"/>
      <c r="G20" s="89">
        <f>SUM(G22:G23)</f>
        <v>0</v>
      </c>
      <c r="H20" s="89">
        <f>SUM(H22:H23)</f>
        <v>0</v>
      </c>
      <c r="I20" s="89">
        <f>SUM(I22:I23)</f>
        <v>0</v>
      </c>
      <c r="J20" s="89">
        <f>SUM(J22:J23)</f>
        <v>0</v>
      </c>
    </row>
    <row r="21" spans="1:10" x14ac:dyDescent="0.2">
      <c r="A21" s="306" t="s">
        <v>22</v>
      </c>
      <c r="B21" s="307"/>
      <c r="C21" s="101"/>
      <c r="D21" s="101"/>
      <c r="E21" s="101"/>
      <c r="F21" s="101"/>
      <c r="G21" s="102"/>
      <c r="H21" s="102"/>
      <c r="I21" s="102"/>
      <c r="J21" s="97">
        <f>G21-H21-I21</f>
        <v>0</v>
      </c>
    </row>
    <row r="22" spans="1:10" x14ac:dyDescent="0.2">
      <c r="A22" s="302"/>
      <c r="B22" s="303"/>
      <c r="C22" s="103"/>
      <c r="D22" s="101"/>
      <c r="E22" s="101"/>
      <c r="F22" s="101"/>
      <c r="G22" s="102"/>
      <c r="H22" s="102"/>
      <c r="I22" s="102"/>
      <c r="J22" s="97">
        <f>G22-H22-I22</f>
        <v>0</v>
      </c>
    </row>
    <row r="23" spans="1:10" x14ac:dyDescent="0.2">
      <c r="A23" s="302"/>
      <c r="B23" s="303"/>
      <c r="C23" s="103"/>
      <c r="D23" s="101"/>
      <c r="E23" s="101"/>
      <c r="F23" s="101"/>
      <c r="G23" s="102"/>
      <c r="H23" s="102"/>
      <c r="I23" s="102"/>
      <c r="J23" s="97">
        <f>G23-H23-I23</f>
        <v>0</v>
      </c>
    </row>
    <row r="24" spans="1:10" ht="33" customHeight="1" x14ac:dyDescent="0.2">
      <c r="A24" s="296" t="s">
        <v>23</v>
      </c>
      <c r="B24" s="297"/>
      <c r="C24" s="87"/>
      <c r="D24" s="88"/>
      <c r="E24" s="88"/>
      <c r="F24" s="88"/>
      <c r="G24" s="104">
        <f>G14+G20</f>
        <v>0</v>
      </c>
      <c r="H24" s="104">
        <f>H14+H20</f>
        <v>0</v>
      </c>
      <c r="I24" s="104">
        <f>I14+I20</f>
        <v>0</v>
      </c>
      <c r="J24" s="104">
        <f>J14+J20</f>
        <v>0</v>
      </c>
    </row>
    <row r="25" spans="1:10" x14ac:dyDescent="0.2">
      <c r="A25" s="105"/>
      <c r="B25" s="105"/>
      <c r="C25" s="105"/>
      <c r="D25" s="106"/>
      <c r="E25" s="106"/>
      <c r="F25" s="106"/>
      <c r="G25" s="106"/>
      <c r="H25" s="106"/>
      <c r="I25" s="106"/>
      <c r="J25" s="106"/>
    </row>
    <row r="26" spans="1:10" x14ac:dyDescent="0.2">
      <c r="A26" s="75" t="s">
        <v>25</v>
      </c>
      <c r="B26" s="321">
        <f ca="1">TODAY()</f>
        <v>44909</v>
      </c>
      <c r="C26" s="310"/>
      <c r="D26" s="107"/>
      <c r="E26" s="75" t="s">
        <v>24</v>
      </c>
      <c r="F26" s="322"/>
      <c r="G26" s="322"/>
      <c r="H26" s="106"/>
      <c r="I26" s="106"/>
      <c r="J26" s="106"/>
    </row>
    <row r="27" spans="1:10" ht="18.600000000000001" customHeight="1" x14ac:dyDescent="0.2">
      <c r="A27" s="108" t="s">
        <v>30</v>
      </c>
      <c r="B27" s="319"/>
      <c r="C27" s="320"/>
      <c r="D27" s="107"/>
      <c r="E27" s="75" t="s">
        <v>25</v>
      </c>
      <c r="F27" s="323"/>
      <c r="G27" s="323"/>
      <c r="H27" s="106"/>
      <c r="I27" s="106"/>
      <c r="J27" s="106"/>
    </row>
    <row r="28" spans="1:10" ht="27.6" customHeight="1" x14ac:dyDescent="0.2">
      <c r="A28" s="109" t="s">
        <v>29</v>
      </c>
      <c r="B28" s="321"/>
      <c r="C28" s="310"/>
      <c r="D28" s="107"/>
      <c r="E28" s="110"/>
      <c r="F28" s="111"/>
      <c r="G28" s="111"/>
      <c r="H28" s="106"/>
      <c r="I28" s="106"/>
      <c r="J28" s="106"/>
    </row>
    <row r="29" spans="1:10" ht="16.149999999999999" customHeight="1" x14ac:dyDescent="0.2">
      <c r="A29" s="108" t="s">
        <v>26</v>
      </c>
      <c r="B29" s="317"/>
      <c r="C29" s="318"/>
      <c r="D29" s="106"/>
      <c r="E29" s="106"/>
      <c r="F29" s="106"/>
      <c r="G29" s="106"/>
      <c r="H29" s="106"/>
      <c r="I29" s="106"/>
      <c r="J29" s="106"/>
    </row>
    <row r="30" spans="1:10" ht="15.6" customHeight="1" x14ac:dyDescent="0.2">
      <c r="A30" s="108" t="s">
        <v>27</v>
      </c>
      <c r="B30" s="319"/>
      <c r="C30" s="320"/>
      <c r="D30" s="106"/>
      <c r="E30" s="106"/>
      <c r="F30" s="106"/>
      <c r="G30" s="106"/>
      <c r="H30" s="106"/>
      <c r="I30" s="106"/>
      <c r="J30" s="106"/>
    </row>
    <row r="31" spans="1:10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</sheetData>
  <sheetProtection algorithmName="SHA-512" hashValue="zyN5bLaNGVQRxVMeq40hpKJ6S2xkuJp4Pz6O1MPgKIcC/33uVBQ1m2SgGTsxRmXbepP110JM3Dm+E01J3nklJA==" saltValue="MNDsBOEU/qxraXZ+7baS/w==" spinCount="100000" sheet="1" selectLockedCells="1"/>
  <mergeCells count="27">
    <mergeCell ref="B29:C29"/>
    <mergeCell ref="B30:C30"/>
    <mergeCell ref="B28:C28"/>
    <mergeCell ref="B27:C27"/>
    <mergeCell ref="F26:G26"/>
    <mergeCell ref="F27:G27"/>
    <mergeCell ref="B26:C26"/>
    <mergeCell ref="B1:C1"/>
    <mergeCell ref="B2:C2"/>
    <mergeCell ref="B4:C4"/>
    <mergeCell ref="B3:C3"/>
    <mergeCell ref="A6:J6"/>
    <mergeCell ref="J1:J4"/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</mergeCells>
  <conditionalFormatting sqref="B27">
    <cfRule type="cellIs" dxfId="90" priority="5" operator="equal">
      <formula>0</formula>
    </cfRule>
  </conditionalFormatting>
  <conditionalFormatting sqref="B29">
    <cfRule type="cellIs" dxfId="89" priority="4" operator="equal">
      <formula>0</formula>
    </cfRule>
  </conditionalFormatting>
  <conditionalFormatting sqref="B30">
    <cfRule type="cellIs" dxfId="88" priority="3" operator="equal">
      <formula>0</formula>
    </cfRule>
  </conditionalFormatting>
  <conditionalFormatting sqref="J1">
    <cfRule type="cellIs" dxfId="87" priority="2" operator="equal">
      <formula>0</formula>
    </cfRule>
  </conditionalFormatting>
  <conditionalFormatting sqref="J1">
    <cfRule type="containsText" dxfId="86" priority="1" operator="containsText" text="21">
      <formula>NOT(ISERROR(SEARCH("21",J1)))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>
    <pageSetUpPr fitToPage="1"/>
  </sheetPr>
  <dimension ref="A1:R62"/>
  <sheetViews>
    <sheetView showGridLines="0" topLeftCell="A8" workbookViewId="0">
      <selection activeCell="A8" sqref="A8:I42"/>
    </sheetView>
  </sheetViews>
  <sheetFormatPr defaultColWidth="8.85546875" defaultRowHeight="15" x14ac:dyDescent="0.25"/>
  <cols>
    <col min="1" max="1" width="20.28515625" style="19" customWidth="1"/>
    <col min="2" max="2" width="8.85546875" style="19"/>
    <col min="3" max="3" width="20.28515625" style="19" customWidth="1"/>
    <col min="4" max="8" width="8.85546875" style="19"/>
    <col min="9" max="9" width="4.5703125" style="19" customWidth="1"/>
    <col min="10" max="17" width="8.85546875" style="19"/>
    <col min="18" max="18" width="11.28515625" style="19" customWidth="1"/>
    <col min="19" max="16384" width="8.85546875" style="19"/>
  </cols>
  <sheetData>
    <row r="1" spans="1:18" ht="18.600000000000001" customHeight="1" x14ac:dyDescent="0.25">
      <c r="A1" s="112" t="str">
        <f>'1. SOUHRNNÉ INFORMACE'!A5</f>
        <v>Příjemce dotace (název)</v>
      </c>
      <c r="B1" s="290" t="str">
        <f>IF('1. SOUHRNNÉ INFORMACE'!B5=0,"",'1. SOUHRNNÉ INFORMACE'!B5)</f>
        <v/>
      </c>
      <c r="C1" s="291"/>
      <c r="D1" s="326"/>
      <c r="I1" s="113"/>
    </row>
    <row r="2" spans="1:18" ht="17.45" customHeight="1" x14ac:dyDescent="0.25">
      <c r="A2" s="114" t="s">
        <v>36</v>
      </c>
      <c r="B2" s="283" t="str">
        <f>IF('1. SOUHRNNÉ INFORMACE'!B6=0,"",'1. SOUHRNNÉ INFORMACE'!B6)</f>
        <v/>
      </c>
      <c r="C2" s="284"/>
      <c r="D2" s="326"/>
      <c r="H2" s="30"/>
      <c r="I2" s="30"/>
      <c r="J2" s="30"/>
      <c r="K2" s="30"/>
      <c r="L2" s="30"/>
    </row>
    <row r="3" spans="1:18" ht="16.899999999999999" customHeight="1" x14ac:dyDescent="0.25">
      <c r="A3" s="114" t="s">
        <v>56</v>
      </c>
      <c r="B3" s="283" t="str">
        <f>IF('1. SOUHRNNÉ INFORMACE'!B9=0,"",'1. SOUHRNNÉ INFORMACE'!B9)</f>
        <v/>
      </c>
      <c r="C3" s="284"/>
      <c r="D3" s="326"/>
      <c r="H3" s="30"/>
      <c r="I3" s="30"/>
      <c r="J3" s="30"/>
      <c r="K3" s="30"/>
      <c r="L3" s="30"/>
    </row>
    <row r="4" spans="1:18" ht="16.899999999999999" customHeight="1" thickBot="1" x14ac:dyDescent="0.3">
      <c r="A4" s="115" t="s">
        <v>57</v>
      </c>
      <c r="B4" s="283" t="str">
        <f>IF('1. SOUHRNNÉ INFORMACE'!B10=0,"",'1. SOUHRNNÉ INFORMACE'!B10)</f>
        <v/>
      </c>
      <c r="C4" s="284"/>
      <c r="D4" s="326"/>
      <c r="H4" s="30"/>
      <c r="I4" s="30"/>
      <c r="J4" s="30"/>
      <c r="K4" s="30"/>
      <c r="L4" s="30"/>
    </row>
    <row r="5" spans="1:18" s="53" customFormat="1" ht="2.4500000000000002" customHeight="1" thickBot="1" x14ac:dyDescent="0.3">
      <c r="A5" s="116"/>
      <c r="B5" s="51"/>
      <c r="C5" s="117"/>
      <c r="D5" s="118"/>
      <c r="I5" s="119" t="str">
        <f>IF(D30&gt;0,"Vyplňte sloupec Čerpané finanční prostředky v Kč"," ")</f>
        <v xml:space="preserve"> </v>
      </c>
    </row>
    <row r="6" spans="1:18" ht="21.6" customHeight="1" x14ac:dyDescent="0.25">
      <c r="A6" s="327" t="str">
        <f>IF('1. SOUHRNNÉ INFORMACE'!B2=0,"",'1. SOUHRNNÉ INFORMACE'!B2)</f>
        <v>LOH28</v>
      </c>
      <c r="B6" s="328"/>
      <c r="C6" s="120">
        <f>'1. SOUHRNNÉ INFORMACE'!B11-'1. SOUHRNNÉ INFORMACE'!B12-'2. POUŽITÍ DOTACE'!E31</f>
        <v>0</v>
      </c>
      <c r="D6" s="76"/>
      <c r="E6" s="121"/>
      <c r="F6" s="122"/>
      <c r="G6" s="122"/>
      <c r="I6" s="119"/>
    </row>
    <row r="7" spans="1:18" x14ac:dyDescent="0.25">
      <c r="A7" s="20" t="s">
        <v>71</v>
      </c>
      <c r="K7" s="20" t="s">
        <v>170</v>
      </c>
      <c r="L7" s="70"/>
      <c r="M7" s="70"/>
      <c r="N7" s="70"/>
    </row>
    <row r="8" spans="1:18" x14ac:dyDescent="0.25">
      <c r="A8" s="325"/>
      <c r="B8" s="325"/>
      <c r="C8" s="325"/>
      <c r="D8" s="325"/>
      <c r="E8" s="325"/>
      <c r="F8" s="325"/>
      <c r="G8" s="325"/>
      <c r="H8" s="325"/>
      <c r="I8" s="325"/>
      <c r="K8" s="123"/>
      <c r="L8" s="123"/>
      <c r="M8" s="123"/>
      <c r="N8" s="123"/>
      <c r="O8" s="123"/>
      <c r="P8" s="123"/>
      <c r="Q8" s="123"/>
      <c r="R8" s="123"/>
    </row>
    <row r="9" spans="1:18" x14ac:dyDescent="0.25">
      <c r="A9" s="325"/>
      <c r="B9" s="325"/>
      <c r="C9" s="325"/>
      <c r="D9" s="325"/>
      <c r="E9" s="325"/>
      <c r="F9" s="325"/>
      <c r="G9" s="325"/>
      <c r="H9" s="325"/>
      <c r="I9" s="325"/>
      <c r="K9" s="123"/>
      <c r="L9" s="123"/>
      <c r="M9" s="123"/>
      <c r="N9" s="123"/>
      <c r="O9" s="123"/>
      <c r="P9" s="123"/>
      <c r="Q9" s="123"/>
      <c r="R9" s="123"/>
    </row>
    <row r="10" spans="1:18" ht="27.6" customHeight="1" x14ac:dyDescent="0.25">
      <c r="A10" s="325"/>
      <c r="B10" s="325"/>
      <c r="C10" s="325"/>
      <c r="D10" s="325"/>
      <c r="E10" s="325"/>
      <c r="F10" s="325"/>
      <c r="G10" s="325"/>
      <c r="H10" s="325"/>
      <c r="I10" s="325"/>
      <c r="K10" s="324" t="s">
        <v>200</v>
      </c>
      <c r="L10" s="324"/>
      <c r="M10" s="324"/>
      <c r="N10" s="324"/>
      <c r="O10" s="324"/>
      <c r="P10" s="324"/>
      <c r="Q10" s="324"/>
      <c r="R10" s="324"/>
    </row>
    <row r="11" spans="1:18" x14ac:dyDescent="0.25">
      <c r="A11" s="325"/>
      <c r="B11" s="325"/>
      <c r="C11" s="325"/>
      <c r="D11" s="325"/>
      <c r="E11" s="325"/>
      <c r="F11" s="325"/>
      <c r="G11" s="325"/>
      <c r="H11" s="325"/>
      <c r="I11" s="325"/>
    </row>
    <row r="12" spans="1:18" x14ac:dyDescent="0.25">
      <c r="A12" s="325"/>
      <c r="B12" s="325"/>
      <c r="C12" s="325"/>
      <c r="D12" s="325"/>
      <c r="E12" s="325"/>
      <c r="F12" s="325"/>
      <c r="G12" s="325"/>
      <c r="H12" s="325"/>
      <c r="I12" s="325"/>
    </row>
    <row r="13" spans="1:18" x14ac:dyDescent="0.25">
      <c r="A13" s="325"/>
      <c r="B13" s="325"/>
      <c r="C13" s="325"/>
      <c r="D13" s="325"/>
      <c r="E13" s="325"/>
      <c r="F13" s="325"/>
      <c r="G13" s="325"/>
      <c r="H13" s="325"/>
      <c r="I13" s="325"/>
    </row>
    <row r="14" spans="1:18" x14ac:dyDescent="0.25">
      <c r="A14" s="325"/>
      <c r="B14" s="325"/>
      <c r="C14" s="325"/>
      <c r="D14" s="325"/>
      <c r="E14" s="325"/>
      <c r="F14" s="325"/>
      <c r="G14" s="325"/>
      <c r="H14" s="325"/>
      <c r="I14" s="325"/>
    </row>
    <row r="15" spans="1:18" x14ac:dyDescent="0.25">
      <c r="A15" s="325"/>
      <c r="B15" s="325"/>
      <c r="C15" s="325"/>
      <c r="D15" s="325"/>
      <c r="E15" s="325"/>
      <c r="F15" s="325"/>
      <c r="G15" s="325"/>
      <c r="H15" s="325"/>
      <c r="I15" s="325"/>
    </row>
    <row r="16" spans="1:18" x14ac:dyDescent="0.25">
      <c r="A16" s="325"/>
      <c r="B16" s="325"/>
      <c r="C16" s="325"/>
      <c r="D16" s="325"/>
      <c r="E16" s="325"/>
      <c r="F16" s="325"/>
      <c r="G16" s="325"/>
      <c r="H16" s="325"/>
      <c r="I16" s="325"/>
      <c r="K16" s="30" t="s">
        <v>80</v>
      </c>
    </row>
    <row r="17" spans="1:11" x14ac:dyDescent="0.25">
      <c r="A17" s="325"/>
      <c r="B17" s="325"/>
      <c r="C17" s="325"/>
      <c r="D17" s="325"/>
      <c r="E17" s="325"/>
      <c r="F17" s="325"/>
      <c r="G17" s="325"/>
      <c r="H17" s="325"/>
      <c r="I17" s="325"/>
      <c r="K17" s="30" t="s">
        <v>81</v>
      </c>
    </row>
    <row r="18" spans="1:11" x14ac:dyDescent="0.25">
      <c r="A18" s="325"/>
      <c r="B18" s="325"/>
      <c r="C18" s="325"/>
      <c r="D18" s="325"/>
      <c r="E18" s="325"/>
      <c r="F18" s="325"/>
      <c r="G18" s="325"/>
      <c r="H18" s="325"/>
      <c r="I18" s="325"/>
    </row>
    <row r="19" spans="1:11" x14ac:dyDescent="0.25">
      <c r="A19" s="325"/>
      <c r="B19" s="325"/>
      <c r="C19" s="325"/>
      <c r="D19" s="325"/>
      <c r="E19" s="325"/>
      <c r="F19" s="325"/>
      <c r="G19" s="325"/>
      <c r="H19" s="325"/>
      <c r="I19" s="325"/>
    </row>
    <row r="20" spans="1:11" x14ac:dyDescent="0.25">
      <c r="A20" s="325"/>
      <c r="B20" s="325"/>
      <c r="C20" s="325"/>
      <c r="D20" s="325"/>
      <c r="E20" s="325"/>
      <c r="F20" s="325"/>
      <c r="G20" s="325"/>
      <c r="H20" s="325"/>
      <c r="I20" s="325"/>
    </row>
    <row r="21" spans="1:11" x14ac:dyDescent="0.25">
      <c r="A21" s="325"/>
      <c r="B21" s="325"/>
      <c r="C21" s="325"/>
      <c r="D21" s="325"/>
      <c r="E21" s="325"/>
      <c r="F21" s="325"/>
      <c r="G21" s="325"/>
      <c r="H21" s="325"/>
      <c r="I21" s="325"/>
    </row>
    <row r="22" spans="1:11" x14ac:dyDescent="0.25">
      <c r="A22" s="325"/>
      <c r="B22" s="325"/>
      <c r="C22" s="325"/>
      <c r="D22" s="325"/>
      <c r="E22" s="325"/>
      <c r="F22" s="325"/>
      <c r="G22" s="325"/>
      <c r="H22" s="325"/>
      <c r="I22" s="325"/>
    </row>
    <row r="23" spans="1:11" x14ac:dyDescent="0.25">
      <c r="A23" s="325"/>
      <c r="B23" s="325"/>
      <c r="C23" s="325"/>
      <c r="D23" s="325"/>
      <c r="E23" s="325"/>
      <c r="F23" s="325"/>
      <c r="G23" s="325"/>
      <c r="H23" s="325"/>
      <c r="I23" s="325"/>
    </row>
    <row r="24" spans="1:11" x14ac:dyDescent="0.25">
      <c r="A24" s="325"/>
      <c r="B24" s="325"/>
      <c r="C24" s="325"/>
      <c r="D24" s="325"/>
      <c r="E24" s="325"/>
      <c r="F24" s="325"/>
      <c r="G24" s="325"/>
      <c r="H24" s="325"/>
      <c r="I24" s="325"/>
    </row>
    <row r="25" spans="1:11" x14ac:dyDescent="0.25">
      <c r="A25" s="325"/>
      <c r="B25" s="325"/>
      <c r="C25" s="325"/>
      <c r="D25" s="325"/>
      <c r="E25" s="325"/>
      <c r="F25" s="325"/>
      <c r="G25" s="325"/>
      <c r="H25" s="325"/>
      <c r="I25" s="325"/>
    </row>
    <row r="26" spans="1:11" x14ac:dyDescent="0.25">
      <c r="A26" s="325"/>
      <c r="B26" s="325"/>
      <c r="C26" s="325"/>
      <c r="D26" s="325"/>
      <c r="E26" s="325"/>
      <c r="F26" s="325"/>
      <c r="G26" s="325"/>
      <c r="H26" s="325"/>
      <c r="I26" s="325"/>
    </row>
    <row r="27" spans="1:11" x14ac:dyDescent="0.25">
      <c r="A27" s="325"/>
      <c r="B27" s="325"/>
      <c r="C27" s="325"/>
      <c r="D27" s="325"/>
      <c r="E27" s="325"/>
      <c r="F27" s="325"/>
      <c r="G27" s="325"/>
      <c r="H27" s="325"/>
      <c r="I27" s="325"/>
    </row>
    <row r="28" spans="1:11" x14ac:dyDescent="0.25">
      <c r="A28" s="325"/>
      <c r="B28" s="325"/>
      <c r="C28" s="325"/>
      <c r="D28" s="325"/>
      <c r="E28" s="325"/>
      <c r="F28" s="325"/>
      <c r="G28" s="325"/>
      <c r="H28" s="325"/>
      <c r="I28" s="325"/>
    </row>
    <row r="29" spans="1:11" x14ac:dyDescent="0.25">
      <c r="A29" s="325"/>
      <c r="B29" s="325"/>
      <c r="C29" s="325"/>
      <c r="D29" s="325"/>
      <c r="E29" s="325"/>
      <c r="F29" s="325"/>
      <c r="G29" s="325"/>
      <c r="H29" s="325"/>
      <c r="I29" s="325"/>
    </row>
    <row r="30" spans="1:11" x14ac:dyDescent="0.25">
      <c r="A30" s="325"/>
      <c r="B30" s="325"/>
      <c r="C30" s="325"/>
      <c r="D30" s="325"/>
      <c r="E30" s="325"/>
      <c r="F30" s="325"/>
      <c r="G30" s="325"/>
      <c r="H30" s="325"/>
      <c r="I30" s="325"/>
    </row>
    <row r="31" spans="1:11" x14ac:dyDescent="0.25">
      <c r="A31" s="325"/>
      <c r="B31" s="325"/>
      <c r="C31" s="325"/>
      <c r="D31" s="325"/>
      <c r="E31" s="325"/>
      <c r="F31" s="325"/>
      <c r="G31" s="325"/>
      <c r="H31" s="325"/>
      <c r="I31" s="325"/>
    </row>
    <row r="32" spans="1:11" x14ac:dyDescent="0.25">
      <c r="A32" s="325"/>
      <c r="B32" s="325"/>
      <c r="C32" s="325"/>
      <c r="D32" s="325"/>
      <c r="E32" s="325"/>
      <c r="F32" s="325"/>
      <c r="G32" s="325"/>
      <c r="H32" s="325"/>
      <c r="I32" s="325"/>
    </row>
    <row r="33" spans="1:9" x14ac:dyDescent="0.25">
      <c r="A33" s="325"/>
      <c r="B33" s="325"/>
      <c r="C33" s="325"/>
      <c r="D33" s="325"/>
      <c r="E33" s="325"/>
      <c r="F33" s="325"/>
      <c r="G33" s="325"/>
      <c r="H33" s="325"/>
      <c r="I33" s="325"/>
    </row>
    <row r="34" spans="1:9" x14ac:dyDescent="0.25">
      <c r="A34" s="325"/>
      <c r="B34" s="325"/>
      <c r="C34" s="325"/>
      <c r="D34" s="325"/>
      <c r="E34" s="325"/>
      <c r="F34" s="325"/>
      <c r="G34" s="325"/>
      <c r="H34" s="325"/>
      <c r="I34" s="325"/>
    </row>
    <row r="35" spans="1:9" x14ac:dyDescent="0.25">
      <c r="A35" s="325"/>
      <c r="B35" s="325"/>
      <c r="C35" s="325"/>
      <c r="D35" s="325"/>
      <c r="E35" s="325"/>
      <c r="F35" s="325"/>
      <c r="G35" s="325"/>
      <c r="H35" s="325"/>
      <c r="I35" s="325"/>
    </row>
    <row r="36" spans="1:9" x14ac:dyDescent="0.25">
      <c r="A36" s="325"/>
      <c r="B36" s="325"/>
      <c r="C36" s="325"/>
      <c r="D36" s="325"/>
      <c r="E36" s="325"/>
      <c r="F36" s="325"/>
      <c r="G36" s="325"/>
      <c r="H36" s="325"/>
      <c r="I36" s="325"/>
    </row>
    <row r="37" spans="1:9" x14ac:dyDescent="0.25">
      <c r="A37" s="325"/>
      <c r="B37" s="325"/>
      <c r="C37" s="325"/>
      <c r="D37" s="325"/>
      <c r="E37" s="325"/>
      <c r="F37" s="325"/>
      <c r="G37" s="325"/>
      <c r="H37" s="325"/>
      <c r="I37" s="325"/>
    </row>
    <row r="38" spans="1:9" x14ac:dyDescent="0.25">
      <c r="A38" s="325"/>
      <c r="B38" s="325"/>
      <c r="C38" s="325"/>
      <c r="D38" s="325"/>
      <c r="E38" s="325"/>
      <c r="F38" s="325"/>
      <c r="G38" s="325"/>
      <c r="H38" s="325"/>
      <c r="I38" s="325"/>
    </row>
    <row r="39" spans="1:9" x14ac:dyDescent="0.25">
      <c r="A39" s="325"/>
      <c r="B39" s="325"/>
      <c r="C39" s="325"/>
      <c r="D39" s="325"/>
      <c r="E39" s="325"/>
      <c r="F39" s="325"/>
      <c r="G39" s="325"/>
      <c r="H39" s="325"/>
      <c r="I39" s="325"/>
    </row>
    <row r="40" spans="1:9" x14ac:dyDescent="0.25">
      <c r="A40" s="325"/>
      <c r="B40" s="325"/>
      <c r="C40" s="325"/>
      <c r="D40" s="325"/>
      <c r="E40" s="325"/>
      <c r="F40" s="325"/>
      <c r="G40" s="325"/>
      <c r="H40" s="325"/>
      <c r="I40" s="325"/>
    </row>
    <row r="41" spans="1:9" x14ac:dyDescent="0.25">
      <c r="A41" s="325"/>
      <c r="B41" s="325"/>
      <c r="C41" s="325"/>
      <c r="D41" s="325"/>
      <c r="E41" s="325"/>
      <c r="F41" s="325"/>
      <c r="G41" s="325"/>
      <c r="H41" s="325"/>
      <c r="I41" s="325"/>
    </row>
    <row r="42" spans="1:9" x14ac:dyDescent="0.25">
      <c r="A42" s="325"/>
      <c r="B42" s="325"/>
      <c r="C42" s="325"/>
      <c r="D42" s="325"/>
      <c r="E42" s="325"/>
      <c r="F42" s="325"/>
      <c r="G42" s="325"/>
      <c r="H42" s="325"/>
      <c r="I42" s="325"/>
    </row>
    <row r="43" spans="1:9" x14ac:dyDescent="0.25">
      <c r="A43" s="124" t="s">
        <v>72</v>
      </c>
      <c r="B43" s="124"/>
      <c r="C43" s="329">
        <v>44926</v>
      </c>
      <c r="D43" s="329"/>
      <c r="E43" s="329"/>
      <c r="F43" s="329"/>
      <c r="G43" s="329"/>
      <c r="H43" s="329"/>
      <c r="I43" s="329"/>
    </row>
    <row r="45" spans="1:9" ht="27.6" customHeight="1" x14ac:dyDescent="0.25">
      <c r="A45" s="273" t="s">
        <v>207</v>
      </c>
      <c r="B45" s="273"/>
      <c r="C45" s="273"/>
      <c r="D45" s="273"/>
      <c r="E45" s="273"/>
      <c r="F45" s="273"/>
      <c r="G45" s="273"/>
      <c r="H45" s="273"/>
      <c r="I45" s="273"/>
    </row>
    <row r="46" spans="1:9" x14ac:dyDescent="0.25">
      <c r="A46" s="125" t="s">
        <v>28</v>
      </c>
      <c r="B46" s="125"/>
      <c r="C46" s="125"/>
      <c r="D46" s="125"/>
      <c r="E46" s="125"/>
    </row>
    <row r="47" spans="1:9" x14ac:dyDescent="0.25">
      <c r="B47" s="69"/>
    </row>
    <row r="48" spans="1:9" x14ac:dyDescent="0.25">
      <c r="A48" s="17" t="s">
        <v>208</v>
      </c>
      <c r="B48" s="9"/>
    </row>
    <row r="49" spans="1:9" x14ac:dyDescent="0.25">
      <c r="A49" s="69"/>
    </row>
    <row r="50" spans="1:9" x14ac:dyDescent="0.25">
      <c r="A50" s="69"/>
    </row>
    <row r="51" spans="1:9" x14ac:dyDescent="0.25">
      <c r="A51" s="270" t="s">
        <v>51</v>
      </c>
      <c r="B51" s="270"/>
      <c r="C51" s="45" t="s">
        <v>52</v>
      </c>
      <c r="E51" s="333"/>
      <c r="F51" s="333"/>
      <c r="G51" s="333"/>
      <c r="H51" s="333"/>
      <c r="I51" s="333"/>
    </row>
    <row r="52" spans="1:9" x14ac:dyDescent="0.25">
      <c r="A52" s="331">
        <f>'1. SOUHRNNÉ INFORMACE'!A44</f>
        <v>0</v>
      </c>
      <c r="B52" s="332"/>
      <c r="C52" s="46"/>
      <c r="E52" s="333"/>
      <c r="F52" s="333"/>
      <c r="G52" s="333"/>
      <c r="H52" s="333"/>
      <c r="I52" s="333"/>
    </row>
    <row r="53" spans="1:9" x14ac:dyDescent="0.25">
      <c r="A53" s="331">
        <f>'1. SOUHRNNÉ INFORMACE'!A45</f>
        <v>0</v>
      </c>
      <c r="B53" s="332"/>
      <c r="C53" s="46"/>
      <c r="E53" s="333"/>
      <c r="F53" s="333"/>
      <c r="G53" s="333"/>
      <c r="H53" s="333"/>
      <c r="I53" s="333"/>
    </row>
    <row r="54" spans="1:9" x14ac:dyDescent="0.25">
      <c r="A54" s="331">
        <f>'1. SOUHRNNÉ INFORMACE'!A46</f>
        <v>0</v>
      </c>
      <c r="B54" s="332"/>
      <c r="C54" s="46"/>
      <c r="E54" s="333"/>
      <c r="F54" s="333"/>
      <c r="G54" s="333"/>
      <c r="H54" s="333"/>
      <c r="I54" s="333"/>
    </row>
    <row r="55" spans="1:9" x14ac:dyDescent="0.25">
      <c r="A55" s="331">
        <f>'1. SOUHRNNÉ INFORMACE'!A47</f>
        <v>0</v>
      </c>
      <c r="B55" s="332"/>
      <c r="C55" s="46"/>
      <c r="E55" s="333"/>
      <c r="F55" s="333"/>
      <c r="G55" s="333"/>
      <c r="H55" s="333"/>
      <c r="I55" s="333"/>
    </row>
    <row r="56" spans="1:9" x14ac:dyDescent="0.25">
      <c r="B56" s="62"/>
      <c r="C56" s="43"/>
      <c r="D56" s="42"/>
      <c r="E56" s="330" t="s">
        <v>67</v>
      </c>
      <c r="F56" s="330"/>
      <c r="G56" s="330"/>
      <c r="H56" s="330"/>
      <c r="I56" s="330"/>
    </row>
    <row r="57" spans="1:9" x14ac:dyDescent="0.25">
      <c r="B57" s="62"/>
      <c r="C57" s="43"/>
    </row>
    <row r="58" spans="1:9" x14ac:dyDescent="0.25">
      <c r="B58" s="62"/>
      <c r="C58" s="43"/>
    </row>
    <row r="59" spans="1:9" x14ac:dyDescent="0.25">
      <c r="B59" s="62"/>
    </row>
    <row r="60" spans="1:9" x14ac:dyDescent="0.25">
      <c r="B60" s="62"/>
    </row>
    <row r="61" spans="1:9" x14ac:dyDescent="0.25">
      <c r="A61" s="127"/>
    </row>
    <row r="62" spans="1:9" x14ac:dyDescent="0.25">
      <c r="A62" s="127"/>
    </row>
  </sheetData>
  <sheetProtection algorithmName="SHA-512" hashValue="Yx0orzXzE6q6m2xcFOoyVCvCMSlrgnJA19pji6QjF3WmXPvxAhKgtmnNRYu0BrW3gl+ezS8AV2KQK2U6YxJmRA==" saltValue="vJjpPubrdOzEpKHtfGvViQ==" spinCount="100000" sheet="1" selectLockedCells="1"/>
  <mergeCells count="17">
    <mergeCell ref="E56:I56"/>
    <mergeCell ref="A51:B51"/>
    <mergeCell ref="A52:B52"/>
    <mergeCell ref="A53:B53"/>
    <mergeCell ref="A55:B55"/>
    <mergeCell ref="E51:I55"/>
    <mergeCell ref="A54:B54"/>
    <mergeCell ref="K10:R10"/>
    <mergeCell ref="A8:I42"/>
    <mergeCell ref="A45:I45"/>
    <mergeCell ref="B1:C1"/>
    <mergeCell ref="D1:D4"/>
    <mergeCell ref="B2:C2"/>
    <mergeCell ref="B3:C3"/>
    <mergeCell ref="B4:C4"/>
    <mergeCell ref="A6:B6"/>
    <mergeCell ref="C43:I43"/>
  </mergeCells>
  <conditionalFormatting sqref="A8">
    <cfRule type="cellIs" dxfId="85" priority="3" operator="equal">
      <formula>0</formula>
    </cfRule>
    <cfRule type="cellIs" dxfId="84" priority="4" operator="equal">
      <formula>0</formula>
    </cfRule>
  </conditionalFormatting>
  <conditionalFormatting sqref="A52:A55">
    <cfRule type="cellIs" dxfId="83" priority="2" operator="equal">
      <formula>0</formula>
    </cfRule>
  </conditionalFormatting>
  <conditionalFormatting sqref="M1:M6">
    <cfRule type="containsText" dxfId="82" priority="1" operator="containsText" text="Vyplňte, prosím, pouze žluté buňky">
      <formula>NOT(ISERROR(SEARCH("Vyplňte, prosím, pouze žluté buňky",M1)))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6BFCF-7297-4ADB-B406-098D77586460}">
  <sheetPr>
    <pageSetUpPr fitToPage="1"/>
  </sheetPr>
  <dimension ref="A1:Q119"/>
  <sheetViews>
    <sheetView topLeftCell="A38" workbookViewId="0">
      <selection activeCell="D11" sqref="D11"/>
    </sheetView>
  </sheetViews>
  <sheetFormatPr defaultColWidth="8.85546875" defaultRowHeight="15" x14ac:dyDescent="0.25"/>
  <cols>
    <col min="1" max="1" width="18" style="19" customWidth="1"/>
    <col min="2" max="2" width="20.7109375" style="19" customWidth="1"/>
    <col min="3" max="3" width="21" style="19" customWidth="1"/>
    <col min="4" max="4" width="18.28515625" style="19" customWidth="1"/>
    <col min="5" max="5" width="24.7109375" style="19" customWidth="1"/>
    <col min="6" max="6" width="19.7109375" style="19" customWidth="1"/>
    <col min="7" max="7" width="10.140625" style="19" customWidth="1"/>
    <col min="8" max="8" width="17.28515625" style="19" customWidth="1"/>
    <col min="9" max="9" width="18.140625" style="19" customWidth="1"/>
    <col min="10" max="10" width="15.28515625" style="19" customWidth="1"/>
    <col min="11" max="11" width="14.28515625" style="19" customWidth="1"/>
    <col min="12" max="12" width="12.28515625" style="19" customWidth="1"/>
    <col min="13" max="13" width="9.42578125" style="19" customWidth="1"/>
    <col min="14" max="14" width="9.28515625" style="19" customWidth="1"/>
    <col min="15" max="15" width="14.85546875" style="19" customWidth="1"/>
    <col min="16" max="16" width="11.28515625" style="19" customWidth="1"/>
    <col min="17" max="17" width="16.28515625" style="19" customWidth="1"/>
    <col min="18" max="16384" width="8.85546875" style="19"/>
  </cols>
  <sheetData>
    <row r="1" spans="1:17" ht="18.600000000000001" customHeight="1" x14ac:dyDescent="0.25">
      <c r="A1" s="112" t="s">
        <v>35</v>
      </c>
      <c r="B1" s="290" t="s">
        <v>55</v>
      </c>
      <c r="C1" s="291"/>
      <c r="D1" s="326"/>
      <c r="F1" s="354" t="s">
        <v>257</v>
      </c>
      <c r="I1" s="113"/>
    </row>
    <row r="2" spans="1:17" ht="16.899999999999999" customHeight="1" x14ac:dyDescent="0.25">
      <c r="A2" s="114" t="s">
        <v>36</v>
      </c>
      <c r="B2" s="283" t="s">
        <v>55</v>
      </c>
      <c r="C2" s="284"/>
      <c r="D2" s="326"/>
      <c r="F2" s="354"/>
      <c r="H2" s="21" t="s">
        <v>156</v>
      </c>
      <c r="I2" s="21"/>
      <c r="J2" s="21"/>
      <c r="K2" s="21"/>
      <c r="L2" s="21"/>
      <c r="M2" s="355" t="s">
        <v>247</v>
      </c>
      <c r="N2" s="355"/>
      <c r="O2" s="355"/>
      <c r="P2" s="355"/>
      <c r="Q2" s="355"/>
    </row>
    <row r="3" spans="1:17" ht="16.899999999999999" customHeight="1" x14ac:dyDescent="0.25">
      <c r="A3" s="114" t="s">
        <v>56</v>
      </c>
      <c r="B3" s="283" t="s">
        <v>55</v>
      </c>
      <c r="C3" s="284"/>
      <c r="D3" s="326"/>
      <c r="H3" s="21" t="s">
        <v>157</v>
      </c>
      <c r="I3" s="21"/>
      <c r="J3" s="21"/>
      <c r="K3" s="21"/>
      <c r="L3" s="21"/>
      <c r="M3" s="355"/>
      <c r="N3" s="355"/>
      <c r="O3" s="355"/>
      <c r="P3" s="355"/>
      <c r="Q3" s="355"/>
    </row>
    <row r="4" spans="1:17" ht="16.899999999999999" customHeight="1" thickBot="1" x14ac:dyDescent="0.3">
      <c r="A4" s="115" t="s">
        <v>57</v>
      </c>
      <c r="B4" s="283" t="s">
        <v>55</v>
      </c>
      <c r="C4" s="284"/>
      <c r="D4" s="353"/>
      <c r="H4" s="30"/>
      <c r="I4" s="30"/>
      <c r="J4" s="30"/>
      <c r="K4" s="30"/>
      <c r="L4" s="30"/>
      <c r="M4" s="355"/>
      <c r="N4" s="355"/>
      <c r="O4" s="355"/>
      <c r="P4" s="355"/>
      <c r="Q4" s="355"/>
    </row>
    <row r="5" spans="1:17" s="53" customFormat="1" ht="2.4500000000000002" customHeight="1" thickBot="1" x14ac:dyDescent="0.3">
      <c r="A5" s="116"/>
      <c r="B5" s="51"/>
      <c r="C5" s="51"/>
      <c r="D5" s="52"/>
      <c r="I5" s="119"/>
      <c r="M5" s="355"/>
      <c r="N5" s="355"/>
      <c r="O5" s="355"/>
      <c r="P5" s="355"/>
      <c r="Q5" s="355"/>
    </row>
    <row r="6" spans="1:17" ht="21.6" customHeight="1" x14ac:dyDescent="0.25">
      <c r="A6" s="356" t="str">
        <f>'1. SOUHRNNÉ INFORMACE'!B2</f>
        <v>LOH28</v>
      </c>
      <c r="B6" s="357"/>
      <c r="C6" s="55">
        <f>'1. SOUHRNNÉ INFORMACE'!B16</f>
        <v>0</v>
      </c>
      <c r="D6" s="56"/>
      <c r="E6" s="128"/>
      <c r="I6" s="119"/>
      <c r="M6" s="355"/>
      <c r="N6" s="355"/>
      <c r="O6" s="355"/>
      <c r="P6" s="355"/>
      <c r="Q6" s="355"/>
    </row>
    <row r="7" spans="1:17" x14ac:dyDescent="0.25">
      <c r="A7" s="358" t="s">
        <v>69</v>
      </c>
      <c r="B7" s="359" t="s">
        <v>58</v>
      </c>
      <c r="C7" s="359"/>
      <c r="D7" s="57">
        <v>0</v>
      </c>
      <c r="E7" s="129"/>
      <c r="M7" s="355"/>
      <c r="N7" s="355"/>
      <c r="O7" s="355"/>
      <c r="P7" s="355"/>
      <c r="Q7" s="355"/>
    </row>
    <row r="8" spans="1:17" ht="15.6" customHeight="1" x14ac:dyDescent="0.25">
      <c r="A8" s="360" t="s">
        <v>248</v>
      </c>
      <c r="B8" s="262"/>
      <c r="C8" s="263"/>
      <c r="D8" s="5">
        <v>0</v>
      </c>
      <c r="E8" s="130" t="s">
        <v>161</v>
      </c>
      <c r="F8" s="259" t="s">
        <v>66</v>
      </c>
      <c r="M8" s="355"/>
      <c r="N8" s="355"/>
      <c r="O8" s="355"/>
      <c r="P8" s="355"/>
      <c r="Q8" s="355"/>
    </row>
    <row r="9" spans="1:17" x14ac:dyDescent="0.25">
      <c r="A9" s="342" t="s">
        <v>249</v>
      </c>
      <c r="B9" s="343"/>
      <c r="C9" s="344"/>
      <c r="D9" s="5">
        <v>0</v>
      </c>
      <c r="E9" s="130" t="s">
        <v>161</v>
      </c>
      <c r="F9" s="259"/>
      <c r="M9" s="355"/>
      <c r="N9" s="355"/>
      <c r="O9" s="355"/>
      <c r="P9" s="355"/>
      <c r="Q9" s="355"/>
    </row>
    <row r="10" spans="1:17" x14ac:dyDescent="0.25">
      <c r="A10" s="342" t="s">
        <v>250</v>
      </c>
      <c r="B10" s="343"/>
      <c r="C10" s="344"/>
      <c r="D10" s="5">
        <v>0</v>
      </c>
      <c r="E10" s="130" t="s">
        <v>161</v>
      </c>
      <c r="F10" s="259"/>
      <c r="H10" s="131"/>
      <c r="J10" s="131"/>
      <c r="K10" s="22" t="s">
        <v>214</v>
      </c>
      <c r="L10" s="126"/>
      <c r="M10" s="126"/>
      <c r="N10" s="126"/>
    </row>
    <row r="11" spans="1:17" ht="14.45" customHeight="1" x14ac:dyDescent="0.25">
      <c r="A11" s="132" t="s">
        <v>60</v>
      </c>
      <c r="B11" s="133"/>
      <c r="C11" s="134"/>
      <c r="D11" s="5">
        <v>0</v>
      </c>
      <c r="E11" s="130" t="s">
        <v>161</v>
      </c>
      <c r="J11" s="345" t="s">
        <v>180</v>
      </c>
      <c r="M11" s="347" t="s">
        <v>251</v>
      </c>
      <c r="N11" s="221" t="s">
        <v>252</v>
      </c>
      <c r="O11" s="221"/>
    </row>
    <row r="12" spans="1:17" ht="21.6" customHeight="1" x14ac:dyDescent="0.25">
      <c r="A12" s="348" t="s">
        <v>158</v>
      </c>
      <c r="B12" s="348"/>
      <c r="C12" s="348"/>
      <c r="D12" s="135">
        <f>SUM(D8:D11)</f>
        <v>0</v>
      </c>
      <c r="E12" s="349" t="s">
        <v>185</v>
      </c>
      <c r="F12" s="259" t="s">
        <v>184</v>
      </c>
      <c r="G12" s="137" t="s">
        <v>186</v>
      </c>
      <c r="H12" s="138" t="s">
        <v>179</v>
      </c>
      <c r="J12" s="345"/>
      <c r="K12" s="345" t="s">
        <v>181</v>
      </c>
      <c r="L12" s="345" t="s">
        <v>182</v>
      </c>
      <c r="M12" s="347"/>
      <c r="N12" s="222" t="s">
        <v>253</v>
      </c>
      <c r="O12" s="223"/>
    </row>
    <row r="13" spans="1:17" ht="27" customHeight="1" x14ac:dyDescent="0.25">
      <c r="A13" s="218"/>
      <c r="B13" s="218"/>
      <c r="C13" s="218"/>
      <c r="D13" s="224"/>
      <c r="E13" s="350"/>
      <c r="F13" s="351"/>
      <c r="G13" s="137"/>
      <c r="H13" s="138"/>
      <c r="J13" s="346"/>
      <c r="K13" s="346"/>
      <c r="L13" s="346"/>
      <c r="M13" s="226" t="s">
        <v>199</v>
      </c>
      <c r="N13" s="226" t="s">
        <v>199</v>
      </c>
      <c r="O13" s="227"/>
    </row>
    <row r="14" spans="1:17" ht="67.150000000000006" customHeight="1" x14ac:dyDescent="0.25">
      <c r="A14" s="139" t="s">
        <v>75</v>
      </c>
      <c r="B14" s="139" t="s">
        <v>76</v>
      </c>
      <c r="C14" s="139" t="s">
        <v>153</v>
      </c>
      <c r="D14" s="140" t="s">
        <v>159</v>
      </c>
      <c r="E14" s="140" t="s">
        <v>193</v>
      </c>
      <c r="F14" s="139" t="s">
        <v>152</v>
      </c>
      <c r="G14" s="228" t="s">
        <v>77</v>
      </c>
      <c r="H14" s="142" t="s">
        <v>78</v>
      </c>
      <c r="I14" s="143" t="s">
        <v>183</v>
      </c>
      <c r="J14" s="144" t="s">
        <v>79</v>
      </c>
      <c r="K14" s="141" t="s">
        <v>154</v>
      </c>
      <c r="L14" s="141" t="s">
        <v>194</v>
      </c>
      <c r="M14" s="228" t="s">
        <v>254</v>
      </c>
      <c r="N14" s="229" t="s">
        <v>255</v>
      </c>
      <c r="O14" s="352" t="str">
        <f>(IF(
  OR(
     (SUMIF('6. OSVČ'!N13:N53,"A",'6. OSVČ'!M13:M53) + SUMIF('5. Mzdy, DPP, DPČ, odvody'!N15:N58,"A",'5. Mzdy, DPP, DPČ, odvody'!M15:M58)) &gt; 3,
     (SUMIF('6. OSVČ'!N13:N53,"B",'6. OSVČ'!M13:M53) + SUMIF('5. Mzdy, DPP, DPČ, odvody'!N15:N58,"B",'5. Mzdy, DPP, DPČ, odvody'!M15:M58)) &gt; 3,
     (SUMIF('6. OSVČ'!N13:N53,"C",'6. OSVČ'!M13:M53) + SUMIF('5. Mzdy, DPP, DPČ, odvody'!N15:N58,"C",'5. Mzdy, DPP, DPČ, odvody'!M15:M58)) &gt; 3
  ),
     "Překročen počet výjimek (3 na oblast podpory) z limitů u osobních nákladů a výdajů na výkon služeb FO v oblastech:"&amp;" "&amp;
     IF(
         (SUMIF('6. OSVČ'!N13:N53,"A",'6. OSVČ'!M13:M53) + SUMIF('5. Mzdy, DPP, DPČ, odvody'!N15:N58,"A",'5. Mzdy, DPP, DPČ, odvody'!M15:M58))&gt;3,
            "A",
            ""
     )&amp;
     IF(
         (SUMIF('6. OSVČ'!N13:N53,"B",'6. OSVČ'!M13:M53) + SUMIF('5. Mzdy, DPP, DPČ, odvody'!N15:N58,"B",'5. Mzdy, DPP, DPČ, odvody'!M15:M58))&gt;3,
               IF(
                       (SUMIF('6. OSVČ'!N13:N53,"A",'6. OSVČ'!M13:M53) + SUMIF('5. Mzdy, DPP, DPČ, odvody'!N15:N58,"A",'5. Mzdy, DPP, DPČ, odvody'!M15:M58))&gt;3,
                        ", B",
                        "B"
               ),
              ""
     )&amp;
     IF(
         (SUMIF('6. OSVČ'!N13:N53,"C",'6. OSVČ'!M13:M53) + SUMIF('5. Mzdy, DPP, DPČ, odvody'!N15:N58,"C",'5. Mzdy, DPP, DPČ, odvody'!M15:M58))&gt;3,
              IF(
                   OR(
                       (SUMIF('6. OSVČ'!N13:N53,"A",'6. OSVČ'!M13:M53) + SUMIF('5. Mzdy, DPP, DPČ, odvody'!N15:N58,"A",'5. Mzdy, DPP, DPČ, odvody'!M15:M58))&gt;3,
                       (SUMIF('6. OSVČ'!N13:N53,"B",'6. OSVČ'!M13:M53) + SUMIF('5. Mzdy, DPP, DPČ, odvody'!N15:N58,"B",'5. Mzdy, DPP, DPČ, odvody'!M15:M58))&gt;3
                   ),
                        ", C",
                        "C"),
              ""),
""))</f>
        <v/>
      </c>
      <c r="P14" s="352"/>
      <c r="Q14" s="352"/>
    </row>
    <row r="15" spans="1:17" x14ac:dyDescent="0.25">
      <c r="A15" s="219"/>
      <c r="B15" s="219"/>
      <c r="C15" s="230"/>
      <c r="D15" s="219"/>
      <c r="E15" s="219"/>
      <c r="F15" s="219"/>
      <c r="G15" s="7"/>
      <c r="H15" s="7"/>
      <c r="I15" s="7"/>
      <c r="J15" s="7"/>
      <c r="K15" s="7"/>
      <c r="L15" s="7"/>
      <c r="M15" s="231"/>
      <c r="N15" s="231"/>
      <c r="O15" s="335" t="str">
        <f>IF(M15=1,"prosím DOLOŽTE schválenou výjimku k vyúčtování","")</f>
        <v/>
      </c>
      <c r="P15" s="335"/>
      <c r="Q15" s="335"/>
    </row>
    <row r="16" spans="1:17" x14ac:dyDescent="0.25">
      <c r="A16" s="219"/>
      <c r="B16" s="219"/>
      <c r="C16" s="230"/>
      <c r="D16" s="219"/>
      <c r="E16" s="219"/>
      <c r="F16" s="219"/>
      <c r="G16" s="7"/>
      <c r="H16" s="7"/>
      <c r="I16" s="7"/>
      <c r="J16" s="7"/>
      <c r="K16" s="7"/>
      <c r="L16" s="7"/>
      <c r="M16" s="231"/>
      <c r="N16" s="231"/>
      <c r="O16" s="335" t="str">
        <f t="shared" ref="O16:O58" si="0">IF(M16=1,"prosím DOLOŽTE schválenou výjimku k vyúčtování","")</f>
        <v/>
      </c>
      <c r="P16" s="335"/>
      <c r="Q16" s="335"/>
    </row>
    <row r="17" spans="1:17" x14ac:dyDescent="0.25">
      <c r="A17" s="219"/>
      <c r="B17" s="219"/>
      <c r="C17" s="230"/>
      <c r="D17" s="219"/>
      <c r="E17" s="219"/>
      <c r="F17" s="219"/>
      <c r="G17" s="7"/>
      <c r="H17" s="7"/>
      <c r="I17" s="7"/>
      <c r="J17" s="7"/>
      <c r="K17" s="7"/>
      <c r="L17" s="7"/>
      <c r="M17" s="231"/>
      <c r="N17" s="231"/>
      <c r="O17" s="335" t="str">
        <f t="shared" si="0"/>
        <v/>
      </c>
      <c r="P17" s="335"/>
      <c r="Q17" s="335"/>
    </row>
    <row r="18" spans="1:17" x14ac:dyDescent="0.25">
      <c r="A18" s="219"/>
      <c r="B18" s="219"/>
      <c r="C18" s="230"/>
      <c r="D18" s="219"/>
      <c r="E18" s="219"/>
      <c r="F18" s="219"/>
      <c r="G18" s="7"/>
      <c r="H18" s="7"/>
      <c r="I18" s="7"/>
      <c r="J18" s="7"/>
      <c r="K18" s="7"/>
      <c r="L18" s="7"/>
      <c r="M18" s="231"/>
      <c r="N18" s="231"/>
      <c r="O18" s="335" t="str">
        <f t="shared" si="0"/>
        <v/>
      </c>
      <c r="P18" s="335"/>
      <c r="Q18" s="335"/>
    </row>
    <row r="19" spans="1:17" x14ac:dyDescent="0.25">
      <c r="A19" s="219"/>
      <c r="B19" s="219"/>
      <c r="C19" s="230"/>
      <c r="D19" s="219"/>
      <c r="E19" s="219"/>
      <c r="F19" s="219"/>
      <c r="G19" s="7"/>
      <c r="H19" s="7"/>
      <c r="I19" s="7"/>
      <c r="J19" s="7"/>
      <c r="K19" s="7"/>
      <c r="L19" s="7"/>
      <c r="M19" s="231"/>
      <c r="N19" s="231"/>
      <c r="O19" s="335" t="str">
        <f t="shared" si="0"/>
        <v/>
      </c>
      <c r="P19" s="335"/>
      <c r="Q19" s="335"/>
    </row>
    <row r="20" spans="1:17" x14ac:dyDescent="0.25">
      <c r="A20" s="219"/>
      <c r="B20" s="219"/>
      <c r="C20" s="230"/>
      <c r="D20" s="219"/>
      <c r="E20" s="219"/>
      <c r="F20" s="219"/>
      <c r="G20" s="7"/>
      <c r="H20" s="7" t="s">
        <v>155</v>
      </c>
      <c r="I20" s="7"/>
      <c r="J20" s="7"/>
      <c r="K20" s="7"/>
      <c r="L20" s="7"/>
      <c r="M20" s="231"/>
      <c r="N20" s="231"/>
      <c r="O20" s="335" t="str">
        <f t="shared" si="0"/>
        <v/>
      </c>
      <c r="P20" s="335"/>
      <c r="Q20" s="335"/>
    </row>
    <row r="21" spans="1:17" x14ac:dyDescent="0.25">
      <c r="A21" s="219"/>
      <c r="B21" s="219"/>
      <c r="C21" s="230"/>
      <c r="D21" s="219"/>
      <c r="E21" s="219"/>
      <c r="F21" s="219"/>
      <c r="G21" s="7"/>
      <c r="H21" s="7"/>
      <c r="I21" s="7"/>
      <c r="J21" s="7"/>
      <c r="K21" s="7"/>
      <c r="L21" s="7"/>
      <c r="M21" s="231"/>
      <c r="N21" s="231"/>
      <c r="O21" s="335" t="str">
        <f t="shared" si="0"/>
        <v/>
      </c>
      <c r="P21" s="335"/>
      <c r="Q21" s="335"/>
    </row>
    <row r="22" spans="1:17" x14ac:dyDescent="0.25">
      <c r="A22" s="219"/>
      <c r="B22" s="219"/>
      <c r="C22" s="230"/>
      <c r="D22" s="219"/>
      <c r="E22" s="219"/>
      <c r="F22" s="219"/>
      <c r="G22" s="7"/>
      <c r="H22" s="7"/>
      <c r="I22" s="7"/>
      <c r="J22" s="7"/>
      <c r="K22" s="7"/>
      <c r="L22" s="7"/>
      <c r="M22" s="231"/>
      <c r="N22" s="231"/>
      <c r="O22" s="335" t="str">
        <f t="shared" si="0"/>
        <v/>
      </c>
      <c r="P22" s="335"/>
      <c r="Q22" s="335"/>
    </row>
    <row r="23" spans="1:17" x14ac:dyDescent="0.25">
      <c r="A23" s="219"/>
      <c r="B23" s="219"/>
      <c r="C23" s="230"/>
      <c r="D23" s="219"/>
      <c r="E23" s="219"/>
      <c r="F23" s="219"/>
      <c r="G23" s="7"/>
      <c r="H23" s="7"/>
      <c r="I23" s="7"/>
      <c r="J23" s="7"/>
      <c r="K23" s="7"/>
      <c r="L23" s="7"/>
      <c r="M23" s="231"/>
      <c r="N23" s="231"/>
      <c r="O23" s="335" t="str">
        <f t="shared" si="0"/>
        <v/>
      </c>
      <c r="P23" s="335"/>
      <c r="Q23" s="335"/>
    </row>
    <row r="24" spans="1:17" x14ac:dyDescent="0.25">
      <c r="A24" s="219"/>
      <c r="B24" s="219"/>
      <c r="C24" s="230"/>
      <c r="D24" s="219"/>
      <c r="E24" s="219"/>
      <c r="F24" s="219"/>
      <c r="G24" s="7"/>
      <c r="H24" s="7"/>
      <c r="I24" s="7"/>
      <c r="J24" s="7"/>
      <c r="K24" s="7"/>
      <c r="L24" s="7"/>
      <c r="M24" s="231"/>
      <c r="N24" s="231"/>
      <c r="O24" s="335" t="str">
        <f t="shared" si="0"/>
        <v/>
      </c>
      <c r="P24" s="335"/>
      <c r="Q24" s="335"/>
    </row>
    <row r="25" spans="1:17" x14ac:dyDescent="0.25">
      <c r="A25" s="219"/>
      <c r="B25" s="219"/>
      <c r="C25" s="230"/>
      <c r="D25" s="219"/>
      <c r="E25" s="219"/>
      <c r="F25" s="219"/>
      <c r="G25" s="7"/>
      <c r="H25" s="7"/>
      <c r="I25" s="7"/>
      <c r="J25" s="7"/>
      <c r="K25" s="7"/>
      <c r="L25" s="7"/>
      <c r="M25" s="231"/>
      <c r="N25" s="231"/>
      <c r="O25" s="335" t="str">
        <f t="shared" si="0"/>
        <v/>
      </c>
      <c r="P25" s="335"/>
      <c r="Q25" s="335"/>
    </row>
    <row r="26" spans="1:17" x14ac:dyDescent="0.25">
      <c r="A26" s="219"/>
      <c r="B26" s="219"/>
      <c r="C26" s="230"/>
      <c r="D26" s="219"/>
      <c r="E26" s="219"/>
      <c r="F26" s="219"/>
      <c r="G26" s="7"/>
      <c r="H26" s="7"/>
      <c r="I26" s="7"/>
      <c r="J26" s="7"/>
      <c r="K26" s="7"/>
      <c r="L26" s="7"/>
      <c r="M26" s="231"/>
      <c r="N26" s="231"/>
      <c r="O26" s="335" t="str">
        <f t="shared" si="0"/>
        <v/>
      </c>
      <c r="P26" s="335"/>
      <c r="Q26" s="335"/>
    </row>
    <row r="27" spans="1:17" x14ac:dyDescent="0.25">
      <c r="A27" s="219"/>
      <c r="B27" s="219"/>
      <c r="C27" s="230"/>
      <c r="D27" s="219"/>
      <c r="E27" s="219"/>
      <c r="F27" s="219"/>
      <c r="G27" s="7"/>
      <c r="H27" s="7"/>
      <c r="I27" s="7"/>
      <c r="J27" s="7"/>
      <c r="K27" s="7"/>
      <c r="L27" s="7"/>
      <c r="M27" s="231"/>
      <c r="N27" s="231"/>
      <c r="O27" s="335" t="str">
        <f t="shared" si="0"/>
        <v/>
      </c>
      <c r="P27" s="335"/>
      <c r="Q27" s="335"/>
    </row>
    <row r="28" spans="1:17" x14ac:dyDescent="0.25">
      <c r="A28" s="219"/>
      <c r="B28" s="219"/>
      <c r="C28" s="230"/>
      <c r="D28" s="219"/>
      <c r="E28" s="219"/>
      <c r="F28" s="219"/>
      <c r="G28" s="7"/>
      <c r="H28" s="7"/>
      <c r="I28" s="7"/>
      <c r="J28" s="7"/>
      <c r="K28" s="7"/>
      <c r="L28" s="7"/>
      <c r="M28" s="231"/>
      <c r="N28" s="231"/>
      <c r="O28" s="335" t="str">
        <f t="shared" si="0"/>
        <v/>
      </c>
      <c r="P28" s="335"/>
      <c r="Q28" s="335"/>
    </row>
    <row r="29" spans="1:17" x14ac:dyDescent="0.25">
      <c r="A29" s="219"/>
      <c r="B29" s="219"/>
      <c r="C29" s="230"/>
      <c r="D29" s="219"/>
      <c r="E29" s="219"/>
      <c r="F29" s="219"/>
      <c r="G29" s="7"/>
      <c r="H29" s="7"/>
      <c r="I29" s="7"/>
      <c r="J29" s="7"/>
      <c r="K29" s="7"/>
      <c r="L29" s="7"/>
      <c r="M29" s="231"/>
      <c r="N29" s="231"/>
      <c r="O29" s="335" t="str">
        <f t="shared" si="0"/>
        <v/>
      </c>
      <c r="P29" s="335"/>
      <c r="Q29" s="335"/>
    </row>
    <row r="30" spans="1:17" x14ac:dyDescent="0.25">
      <c r="A30" s="219"/>
      <c r="B30" s="219"/>
      <c r="C30" s="230"/>
      <c r="D30" s="219"/>
      <c r="E30" s="219"/>
      <c r="F30" s="219"/>
      <c r="G30" s="7"/>
      <c r="H30" s="7"/>
      <c r="I30" s="7"/>
      <c r="J30" s="7"/>
      <c r="K30" s="7"/>
      <c r="L30" s="7"/>
      <c r="M30" s="231"/>
      <c r="N30" s="231"/>
      <c r="O30" s="335" t="str">
        <f t="shared" si="0"/>
        <v/>
      </c>
      <c r="P30" s="335"/>
      <c r="Q30" s="335"/>
    </row>
    <row r="31" spans="1:17" x14ac:dyDescent="0.25">
      <c r="A31" s="219"/>
      <c r="B31" s="219"/>
      <c r="C31" s="230"/>
      <c r="D31" s="219"/>
      <c r="E31" s="219"/>
      <c r="F31" s="219"/>
      <c r="G31" s="7"/>
      <c r="H31" s="7"/>
      <c r="I31" s="7"/>
      <c r="J31" s="7"/>
      <c r="K31" s="7"/>
      <c r="L31" s="7"/>
      <c r="M31" s="231"/>
      <c r="N31" s="231"/>
      <c r="O31" s="335" t="str">
        <f t="shared" si="0"/>
        <v/>
      </c>
      <c r="P31" s="335"/>
      <c r="Q31" s="335"/>
    </row>
    <row r="32" spans="1:17" x14ac:dyDescent="0.25">
      <c r="A32" s="219"/>
      <c r="B32" s="219"/>
      <c r="C32" s="230"/>
      <c r="D32" s="219"/>
      <c r="E32" s="219"/>
      <c r="F32" s="219"/>
      <c r="G32" s="7"/>
      <c r="H32" s="7"/>
      <c r="I32" s="7"/>
      <c r="J32" s="7"/>
      <c r="K32" s="7"/>
      <c r="L32" s="7"/>
      <c r="M32" s="231"/>
      <c r="N32" s="231"/>
      <c r="O32" s="335" t="str">
        <f t="shared" si="0"/>
        <v/>
      </c>
      <c r="P32" s="335"/>
      <c r="Q32" s="335"/>
    </row>
    <row r="33" spans="1:17" x14ac:dyDescent="0.25">
      <c r="A33" s="219"/>
      <c r="B33" s="219"/>
      <c r="C33" s="230"/>
      <c r="D33" s="219"/>
      <c r="E33" s="219"/>
      <c r="F33" s="219"/>
      <c r="G33" s="7"/>
      <c r="H33" s="7"/>
      <c r="I33" s="7"/>
      <c r="J33" s="7"/>
      <c r="K33" s="7"/>
      <c r="L33" s="7"/>
      <c r="M33" s="231"/>
      <c r="N33" s="231"/>
      <c r="O33" s="335" t="str">
        <f t="shared" si="0"/>
        <v/>
      </c>
      <c r="P33" s="335"/>
      <c r="Q33" s="335"/>
    </row>
    <row r="34" spans="1:17" x14ac:dyDescent="0.25">
      <c r="A34" s="219"/>
      <c r="B34" s="219"/>
      <c r="C34" s="230"/>
      <c r="D34" s="219"/>
      <c r="E34" s="219"/>
      <c r="F34" s="219"/>
      <c r="G34" s="7"/>
      <c r="H34" s="7"/>
      <c r="I34" s="7"/>
      <c r="J34" s="7"/>
      <c r="K34" s="7"/>
      <c r="L34" s="7"/>
      <c r="M34" s="231"/>
      <c r="N34" s="231"/>
      <c r="O34" s="335" t="str">
        <f t="shared" si="0"/>
        <v/>
      </c>
      <c r="P34" s="335"/>
      <c r="Q34" s="335"/>
    </row>
    <row r="35" spans="1:17" x14ac:dyDescent="0.25">
      <c r="A35" s="219"/>
      <c r="B35" s="219"/>
      <c r="C35" s="230"/>
      <c r="D35" s="219"/>
      <c r="E35" s="219"/>
      <c r="F35" s="219"/>
      <c r="G35" s="7"/>
      <c r="H35" s="7"/>
      <c r="I35" s="7"/>
      <c r="J35" s="7"/>
      <c r="K35" s="7"/>
      <c r="L35" s="7"/>
      <c r="M35" s="231"/>
      <c r="N35" s="231"/>
      <c r="O35" s="335" t="str">
        <f t="shared" si="0"/>
        <v/>
      </c>
      <c r="P35" s="335"/>
      <c r="Q35" s="335"/>
    </row>
    <row r="36" spans="1:17" x14ac:dyDescent="0.25">
      <c r="A36" s="219"/>
      <c r="B36" s="219"/>
      <c r="C36" s="230"/>
      <c r="D36" s="219"/>
      <c r="E36" s="219"/>
      <c r="F36" s="219"/>
      <c r="G36" s="7"/>
      <c r="H36" s="7"/>
      <c r="I36" s="7"/>
      <c r="J36" s="7"/>
      <c r="K36" s="7"/>
      <c r="L36" s="7"/>
      <c r="M36" s="231"/>
      <c r="N36" s="231"/>
      <c r="O36" s="335" t="str">
        <f t="shared" si="0"/>
        <v/>
      </c>
      <c r="P36" s="335"/>
      <c r="Q36" s="335"/>
    </row>
    <row r="37" spans="1:17" x14ac:dyDescent="0.25">
      <c r="A37" s="219"/>
      <c r="B37" s="219"/>
      <c r="C37" s="230"/>
      <c r="D37" s="219"/>
      <c r="E37" s="219"/>
      <c r="F37" s="219"/>
      <c r="G37" s="7"/>
      <c r="H37" s="7"/>
      <c r="I37" s="7"/>
      <c r="J37" s="7"/>
      <c r="K37" s="7"/>
      <c r="L37" s="7"/>
      <c r="M37" s="231"/>
      <c r="N37" s="231"/>
      <c r="O37" s="335" t="str">
        <f t="shared" si="0"/>
        <v/>
      </c>
      <c r="P37" s="335"/>
      <c r="Q37" s="335"/>
    </row>
    <row r="38" spans="1:17" x14ac:dyDescent="0.25">
      <c r="A38" s="219"/>
      <c r="B38" s="219"/>
      <c r="C38" s="230"/>
      <c r="D38" s="219"/>
      <c r="E38" s="219"/>
      <c r="F38" s="219"/>
      <c r="G38" s="7"/>
      <c r="H38" s="7"/>
      <c r="I38" s="7"/>
      <c r="J38" s="7"/>
      <c r="K38" s="7"/>
      <c r="L38" s="7"/>
      <c r="M38" s="231"/>
      <c r="N38" s="231"/>
      <c r="O38" s="335" t="str">
        <f t="shared" si="0"/>
        <v/>
      </c>
      <c r="P38" s="335"/>
      <c r="Q38" s="335"/>
    </row>
    <row r="39" spans="1:17" x14ac:dyDescent="0.25">
      <c r="A39" s="219"/>
      <c r="B39" s="219"/>
      <c r="C39" s="230"/>
      <c r="D39" s="219"/>
      <c r="E39" s="219"/>
      <c r="F39" s="219"/>
      <c r="G39" s="7"/>
      <c r="H39" s="7"/>
      <c r="I39" s="7"/>
      <c r="J39" s="7"/>
      <c r="K39" s="7"/>
      <c r="L39" s="7"/>
      <c r="M39" s="231"/>
      <c r="N39" s="231"/>
      <c r="O39" s="335" t="str">
        <f t="shared" si="0"/>
        <v/>
      </c>
      <c r="P39" s="335"/>
      <c r="Q39" s="335"/>
    </row>
    <row r="40" spans="1:17" x14ac:dyDescent="0.25">
      <c r="A40" s="219"/>
      <c r="B40" s="219"/>
      <c r="C40" s="230"/>
      <c r="D40" s="219"/>
      <c r="E40" s="219"/>
      <c r="F40" s="219"/>
      <c r="G40" s="7"/>
      <c r="H40" s="7"/>
      <c r="I40" s="7"/>
      <c r="J40" s="7"/>
      <c r="K40" s="7"/>
      <c r="L40" s="7"/>
      <c r="M40" s="231"/>
      <c r="N40" s="231"/>
      <c r="O40" s="335" t="str">
        <f t="shared" si="0"/>
        <v/>
      </c>
      <c r="P40" s="335"/>
      <c r="Q40" s="335"/>
    </row>
    <row r="41" spans="1:17" x14ac:dyDescent="0.25">
      <c r="A41" s="219"/>
      <c r="B41" s="219"/>
      <c r="C41" s="230"/>
      <c r="D41" s="219"/>
      <c r="E41" s="219"/>
      <c r="F41" s="219"/>
      <c r="G41" s="7"/>
      <c r="H41" s="7"/>
      <c r="I41" s="7"/>
      <c r="J41" s="7"/>
      <c r="K41" s="7"/>
      <c r="L41" s="7"/>
      <c r="M41" s="231"/>
      <c r="N41" s="231"/>
      <c r="O41" s="335" t="str">
        <f t="shared" si="0"/>
        <v/>
      </c>
      <c r="P41" s="335"/>
      <c r="Q41" s="335"/>
    </row>
    <row r="42" spans="1:17" x14ac:dyDescent="0.25">
      <c r="A42" s="219"/>
      <c r="B42" s="219"/>
      <c r="C42" s="230"/>
      <c r="D42" s="219"/>
      <c r="E42" s="219"/>
      <c r="F42" s="219"/>
      <c r="G42" s="7"/>
      <c r="H42" s="7"/>
      <c r="I42" s="7"/>
      <c r="J42" s="7"/>
      <c r="K42" s="7"/>
      <c r="L42" s="7"/>
      <c r="M42" s="231"/>
      <c r="N42" s="231"/>
      <c r="O42" s="335" t="str">
        <f t="shared" si="0"/>
        <v/>
      </c>
      <c r="P42" s="335"/>
      <c r="Q42" s="335"/>
    </row>
    <row r="43" spans="1:17" x14ac:dyDescent="0.25">
      <c r="A43" s="219"/>
      <c r="B43" s="219"/>
      <c r="C43" s="230"/>
      <c r="D43" s="219"/>
      <c r="E43" s="219"/>
      <c r="F43" s="219"/>
      <c r="G43" s="6"/>
      <c r="H43" s="6"/>
      <c r="I43" s="6"/>
      <c r="J43" s="6"/>
      <c r="K43" s="6"/>
      <c r="L43" s="6"/>
      <c r="M43" s="231"/>
      <c r="N43" s="231"/>
      <c r="O43" s="335" t="str">
        <f t="shared" si="0"/>
        <v/>
      </c>
      <c r="P43" s="335"/>
      <c r="Q43" s="335"/>
    </row>
    <row r="44" spans="1:17" x14ac:dyDescent="0.25">
      <c r="A44" s="219"/>
      <c r="B44" s="219"/>
      <c r="C44" s="230"/>
      <c r="D44" s="219"/>
      <c r="E44" s="219"/>
      <c r="F44" s="219"/>
      <c r="G44" s="6"/>
      <c r="H44" s="6"/>
      <c r="I44" s="6"/>
      <c r="J44" s="6"/>
      <c r="K44" s="6"/>
      <c r="L44" s="6"/>
      <c r="M44" s="231"/>
      <c r="N44" s="231"/>
      <c r="O44" s="335" t="str">
        <f t="shared" si="0"/>
        <v/>
      </c>
      <c r="P44" s="335"/>
      <c r="Q44" s="335"/>
    </row>
    <row r="45" spans="1:17" x14ac:dyDescent="0.25">
      <c r="A45" s="219"/>
      <c r="B45" s="219"/>
      <c r="C45" s="230"/>
      <c r="D45" s="219"/>
      <c r="E45" s="219"/>
      <c r="F45" s="219"/>
      <c r="G45" s="6"/>
      <c r="H45" s="6"/>
      <c r="I45" s="6"/>
      <c r="J45" s="6"/>
      <c r="K45" s="6"/>
      <c r="L45" s="6"/>
      <c r="M45" s="231"/>
      <c r="N45" s="231"/>
      <c r="O45" s="335" t="str">
        <f t="shared" si="0"/>
        <v/>
      </c>
      <c r="P45" s="335"/>
      <c r="Q45" s="335"/>
    </row>
    <row r="46" spans="1:17" x14ac:dyDescent="0.25">
      <c r="A46" s="219"/>
      <c r="B46" s="219"/>
      <c r="C46" s="230"/>
      <c r="D46" s="219"/>
      <c r="E46" s="219"/>
      <c r="F46" s="219"/>
      <c r="G46" s="6"/>
      <c r="H46" s="6"/>
      <c r="I46" s="6"/>
      <c r="J46" s="6"/>
      <c r="K46" s="6"/>
      <c r="L46" s="6"/>
      <c r="M46" s="231"/>
      <c r="N46" s="231"/>
      <c r="O46" s="335" t="str">
        <f t="shared" si="0"/>
        <v/>
      </c>
      <c r="P46" s="335"/>
      <c r="Q46" s="335"/>
    </row>
    <row r="47" spans="1:17" x14ac:dyDescent="0.25">
      <c r="A47" s="219"/>
      <c r="B47" s="219"/>
      <c r="C47" s="230"/>
      <c r="D47" s="219"/>
      <c r="E47" s="219"/>
      <c r="F47" s="219"/>
      <c r="G47" s="6"/>
      <c r="H47" s="6"/>
      <c r="I47" s="6"/>
      <c r="J47" s="6"/>
      <c r="K47" s="6"/>
      <c r="L47" s="6"/>
      <c r="M47" s="231"/>
      <c r="N47" s="231"/>
      <c r="O47" s="335" t="str">
        <f t="shared" si="0"/>
        <v/>
      </c>
      <c r="P47" s="335"/>
      <c r="Q47" s="335"/>
    </row>
    <row r="48" spans="1:17" x14ac:dyDescent="0.25">
      <c r="A48" s="219"/>
      <c r="B48" s="219"/>
      <c r="C48" s="230"/>
      <c r="D48" s="219"/>
      <c r="E48" s="219"/>
      <c r="F48" s="219"/>
      <c r="G48" s="6"/>
      <c r="H48" s="6"/>
      <c r="I48" s="6"/>
      <c r="J48" s="6"/>
      <c r="K48" s="6"/>
      <c r="L48" s="6"/>
      <c r="M48" s="231"/>
      <c r="N48" s="231"/>
      <c r="O48" s="335" t="str">
        <f t="shared" si="0"/>
        <v/>
      </c>
      <c r="P48" s="335"/>
      <c r="Q48" s="335"/>
    </row>
    <row r="49" spans="1:17" x14ac:dyDescent="0.25">
      <c r="A49" s="219"/>
      <c r="B49" s="219"/>
      <c r="C49" s="230"/>
      <c r="D49" s="219"/>
      <c r="E49" s="219"/>
      <c r="F49" s="219"/>
      <c r="G49" s="6"/>
      <c r="H49" s="6"/>
      <c r="I49" s="6"/>
      <c r="J49" s="6"/>
      <c r="K49" s="6"/>
      <c r="L49" s="6"/>
      <c r="M49" s="231"/>
      <c r="N49" s="231"/>
      <c r="O49" s="335" t="str">
        <f t="shared" si="0"/>
        <v/>
      </c>
      <c r="P49" s="335"/>
      <c r="Q49" s="335"/>
    </row>
    <row r="50" spans="1:17" x14ac:dyDescent="0.25">
      <c r="A50" s="219"/>
      <c r="B50" s="219"/>
      <c r="C50" s="230"/>
      <c r="D50" s="219"/>
      <c r="E50" s="219"/>
      <c r="F50" s="219"/>
      <c r="G50" s="6"/>
      <c r="H50" s="6"/>
      <c r="I50" s="6"/>
      <c r="J50" s="6"/>
      <c r="K50" s="6"/>
      <c r="L50" s="6"/>
      <c r="M50" s="231"/>
      <c r="N50" s="231"/>
      <c r="O50" s="335" t="str">
        <f t="shared" si="0"/>
        <v/>
      </c>
      <c r="P50" s="335"/>
      <c r="Q50" s="335"/>
    </row>
    <row r="51" spans="1:17" x14ac:dyDescent="0.25">
      <c r="A51" s="219"/>
      <c r="B51" s="219"/>
      <c r="C51" s="230"/>
      <c r="D51" s="219"/>
      <c r="E51" s="219"/>
      <c r="F51" s="219"/>
      <c r="G51" s="6"/>
      <c r="H51" s="6"/>
      <c r="I51" s="6"/>
      <c r="J51" s="6"/>
      <c r="K51" s="6"/>
      <c r="L51" s="6"/>
      <c r="M51" s="231"/>
      <c r="N51" s="231"/>
      <c r="O51" s="335" t="str">
        <f t="shared" si="0"/>
        <v/>
      </c>
      <c r="P51" s="335"/>
      <c r="Q51" s="335"/>
    </row>
    <row r="52" spans="1:17" x14ac:dyDescent="0.25">
      <c r="A52" s="219"/>
      <c r="B52" s="219"/>
      <c r="C52" s="230"/>
      <c r="D52" s="219"/>
      <c r="E52" s="219"/>
      <c r="F52" s="219"/>
      <c r="G52" s="6"/>
      <c r="H52" s="6"/>
      <c r="I52" s="6"/>
      <c r="J52" s="6"/>
      <c r="K52" s="6"/>
      <c r="L52" s="6"/>
      <c r="M52" s="231"/>
      <c r="N52" s="231"/>
      <c r="O52" s="335" t="str">
        <f t="shared" si="0"/>
        <v/>
      </c>
      <c r="P52" s="335"/>
      <c r="Q52" s="335"/>
    </row>
    <row r="53" spans="1:17" x14ac:dyDescent="0.25">
      <c r="A53" s="219"/>
      <c r="B53" s="219"/>
      <c r="C53" s="230"/>
      <c r="D53" s="219"/>
      <c r="E53" s="219"/>
      <c r="F53" s="219"/>
      <c r="G53" s="6"/>
      <c r="H53" s="6"/>
      <c r="I53" s="6"/>
      <c r="J53" s="6"/>
      <c r="K53" s="6"/>
      <c r="L53" s="6"/>
      <c r="M53" s="231"/>
      <c r="N53" s="231"/>
      <c r="O53" s="335" t="str">
        <f t="shared" si="0"/>
        <v/>
      </c>
      <c r="P53" s="335"/>
      <c r="Q53" s="335"/>
    </row>
    <row r="54" spans="1:17" x14ac:dyDescent="0.25">
      <c r="A54" s="219"/>
      <c r="B54" s="219"/>
      <c r="C54" s="230"/>
      <c r="D54" s="219"/>
      <c r="E54" s="219"/>
      <c r="F54" s="219"/>
      <c r="G54" s="6"/>
      <c r="H54" s="6"/>
      <c r="I54" s="6"/>
      <c r="J54" s="6"/>
      <c r="K54" s="6"/>
      <c r="L54" s="6"/>
      <c r="M54" s="231"/>
      <c r="N54" s="231"/>
      <c r="O54" s="335" t="str">
        <f t="shared" si="0"/>
        <v/>
      </c>
      <c r="P54" s="335"/>
      <c r="Q54" s="335"/>
    </row>
    <row r="55" spans="1:17" x14ac:dyDescent="0.25">
      <c r="A55" s="219"/>
      <c r="B55" s="219"/>
      <c r="C55" s="230"/>
      <c r="D55" s="219"/>
      <c r="E55" s="219"/>
      <c r="F55" s="219"/>
      <c r="G55" s="6"/>
      <c r="H55" s="6"/>
      <c r="I55" s="6"/>
      <c r="J55" s="6"/>
      <c r="K55" s="6"/>
      <c r="L55" s="6"/>
      <c r="M55" s="231"/>
      <c r="N55" s="231"/>
      <c r="O55" s="335" t="str">
        <f t="shared" si="0"/>
        <v/>
      </c>
      <c r="P55" s="335"/>
      <c r="Q55" s="335"/>
    </row>
    <row r="56" spans="1:17" x14ac:dyDescent="0.25">
      <c r="A56" s="219"/>
      <c r="B56" s="219"/>
      <c r="C56" s="230"/>
      <c r="D56" s="219"/>
      <c r="E56" s="219"/>
      <c r="F56" s="219"/>
      <c r="G56" s="6"/>
      <c r="H56" s="6"/>
      <c r="I56" s="6"/>
      <c r="J56" s="6"/>
      <c r="K56" s="6"/>
      <c r="L56" s="6"/>
      <c r="M56" s="231"/>
      <c r="N56" s="231"/>
      <c r="O56" s="335" t="str">
        <f t="shared" si="0"/>
        <v/>
      </c>
      <c r="P56" s="335"/>
      <c r="Q56" s="335"/>
    </row>
    <row r="57" spans="1:17" x14ac:dyDescent="0.25">
      <c r="A57" s="219"/>
      <c r="B57" s="219"/>
      <c r="C57" s="230"/>
      <c r="D57" s="219"/>
      <c r="E57" s="219"/>
      <c r="F57" s="219"/>
      <c r="G57" s="6"/>
      <c r="H57" s="6"/>
      <c r="I57" s="6"/>
      <c r="J57" s="6"/>
      <c r="K57" s="6"/>
      <c r="L57" s="6"/>
      <c r="M57" s="231"/>
      <c r="N57" s="231"/>
      <c r="O57" s="335" t="str">
        <f t="shared" si="0"/>
        <v/>
      </c>
      <c r="P57" s="335"/>
      <c r="Q57" s="335"/>
    </row>
    <row r="58" spans="1:17" x14ac:dyDescent="0.25">
      <c r="A58" s="219"/>
      <c r="B58" s="219"/>
      <c r="C58" s="230"/>
      <c r="D58" s="219"/>
      <c r="E58" s="219"/>
      <c r="F58" s="219"/>
      <c r="G58" s="6"/>
      <c r="H58" s="6"/>
      <c r="I58" s="6"/>
      <c r="J58" s="6"/>
      <c r="K58" s="6"/>
      <c r="L58" s="6"/>
      <c r="M58" s="231"/>
      <c r="N58" s="231"/>
      <c r="O58" s="335" t="str">
        <f t="shared" si="0"/>
        <v/>
      </c>
      <c r="P58" s="335"/>
      <c r="Q58" s="335"/>
    </row>
    <row r="59" spans="1:17" x14ac:dyDescent="0.25">
      <c r="A59" s="145"/>
      <c r="B59" s="145"/>
      <c r="C59" s="145"/>
      <c r="D59" s="146"/>
      <c r="E59" s="63"/>
    </row>
    <row r="60" spans="1:17" ht="27.6" customHeight="1" x14ac:dyDescent="0.25">
      <c r="A60" s="273" t="s">
        <v>207</v>
      </c>
      <c r="B60" s="273"/>
      <c r="C60" s="273"/>
      <c r="D60" s="273"/>
      <c r="E60" s="273"/>
      <c r="G60" s="17" t="s">
        <v>256</v>
      </c>
      <c r="H60" s="9"/>
      <c r="I60" s="9"/>
    </row>
    <row r="61" spans="1:17" x14ac:dyDescent="0.25">
      <c r="A61" s="274" t="s">
        <v>28</v>
      </c>
      <c r="B61" s="274"/>
      <c r="C61" s="274"/>
      <c r="D61" s="274"/>
      <c r="E61" s="274"/>
      <c r="G61" s="69"/>
    </row>
    <row r="62" spans="1:17" x14ac:dyDescent="0.25">
      <c r="B62" s="69"/>
      <c r="E62" s="70"/>
      <c r="F62" s="70"/>
      <c r="G62" s="69"/>
      <c r="K62" s="336"/>
      <c r="L62" s="337"/>
    </row>
    <row r="63" spans="1:17" x14ac:dyDescent="0.25">
      <c r="B63" s="69"/>
      <c r="G63" s="270" t="s">
        <v>51</v>
      </c>
      <c r="H63" s="270"/>
      <c r="I63" s="45" t="s">
        <v>52</v>
      </c>
      <c r="K63" s="338"/>
      <c r="L63" s="339"/>
    </row>
    <row r="64" spans="1:17" x14ac:dyDescent="0.25">
      <c r="G64" s="331">
        <f>'1. SOUHRNNÉ INFORMACE'!A48</f>
        <v>0</v>
      </c>
      <c r="H64" s="334"/>
      <c r="I64" s="46"/>
      <c r="K64" s="340"/>
      <c r="L64" s="341"/>
    </row>
    <row r="65" spans="2:11" x14ac:dyDescent="0.25">
      <c r="G65" s="331">
        <f>'1. SOUHRNNÉ INFORMACE'!A49</f>
        <v>0</v>
      </c>
      <c r="H65" s="334"/>
      <c r="I65" s="46"/>
      <c r="K65" s="147" t="s">
        <v>67</v>
      </c>
    </row>
    <row r="66" spans="2:11" x14ac:dyDescent="0.25">
      <c r="G66" s="331">
        <f>'1. SOUHRNNÉ INFORMACE'!A50</f>
        <v>0</v>
      </c>
      <c r="H66" s="334"/>
      <c r="I66" s="46"/>
      <c r="K66" s="147"/>
    </row>
    <row r="67" spans="2:11" x14ac:dyDescent="0.25">
      <c r="G67" s="331">
        <f>'1. SOUHRNNÉ INFORMACE'!A51</f>
        <v>0</v>
      </c>
      <c r="H67" s="334"/>
      <c r="I67" s="46"/>
    </row>
    <row r="68" spans="2:11" x14ac:dyDescent="0.25">
      <c r="G68" s="62"/>
      <c r="H68" s="43"/>
      <c r="I68" s="42"/>
      <c r="J68" s="63"/>
    </row>
    <row r="69" spans="2:11" x14ac:dyDescent="0.25">
      <c r="G69" s="62"/>
      <c r="H69" s="43"/>
      <c r="J69" s="63"/>
    </row>
    <row r="70" spans="2:11" x14ac:dyDescent="0.25">
      <c r="G70" s="62"/>
      <c r="H70" s="43"/>
      <c r="J70" s="63"/>
    </row>
    <row r="71" spans="2:11" x14ac:dyDescent="0.25">
      <c r="G71" s="62"/>
      <c r="J71" s="63"/>
    </row>
    <row r="72" spans="2:11" x14ac:dyDescent="0.25">
      <c r="G72" s="62"/>
      <c r="H72" s="62"/>
      <c r="J72" s="63"/>
    </row>
    <row r="77" spans="2:11" x14ac:dyDescent="0.25">
      <c r="B77" s="62"/>
      <c r="C77" s="62"/>
      <c r="D77" s="62"/>
      <c r="E77" s="63"/>
    </row>
    <row r="78" spans="2:11" x14ac:dyDescent="0.25">
      <c r="B78" s="62"/>
      <c r="C78" s="62"/>
      <c r="D78" s="62"/>
      <c r="E78" s="63"/>
    </row>
    <row r="79" spans="2:11" x14ac:dyDescent="0.25">
      <c r="B79" s="62"/>
      <c r="C79" s="62"/>
      <c r="D79" s="62"/>
      <c r="E79" s="63"/>
    </row>
    <row r="80" spans="2:11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  <row r="102" spans="2:5" x14ac:dyDescent="0.25">
      <c r="B102" s="62"/>
      <c r="C102" s="62"/>
      <c r="D102" s="62"/>
      <c r="E102" s="63"/>
    </row>
    <row r="103" spans="2:5" x14ac:dyDescent="0.25">
      <c r="B103" s="62"/>
      <c r="C103" s="62"/>
      <c r="D103" s="62"/>
      <c r="E103" s="63"/>
    </row>
    <row r="104" spans="2:5" x14ac:dyDescent="0.25">
      <c r="B104" s="62"/>
      <c r="C104" s="62"/>
      <c r="D104" s="62"/>
      <c r="E104" s="63"/>
    </row>
    <row r="105" spans="2:5" x14ac:dyDescent="0.25">
      <c r="B105" s="62"/>
      <c r="C105" s="62"/>
      <c r="D105" s="62"/>
      <c r="E105" s="63"/>
    </row>
    <row r="106" spans="2:5" x14ac:dyDescent="0.25">
      <c r="B106" s="62"/>
      <c r="C106" s="62"/>
      <c r="D106" s="62"/>
      <c r="E106" s="63"/>
    </row>
    <row r="107" spans="2:5" x14ac:dyDescent="0.25">
      <c r="B107" s="62"/>
      <c r="C107" s="62"/>
      <c r="D107" s="62"/>
      <c r="E107" s="63"/>
    </row>
    <row r="108" spans="2:5" x14ac:dyDescent="0.25">
      <c r="B108" s="62"/>
      <c r="C108" s="62"/>
      <c r="D108" s="62"/>
      <c r="E108" s="63"/>
    </row>
    <row r="109" spans="2:5" x14ac:dyDescent="0.25">
      <c r="B109" s="62"/>
      <c r="C109" s="62"/>
      <c r="D109" s="62"/>
      <c r="E109" s="63"/>
    </row>
    <row r="110" spans="2:5" x14ac:dyDescent="0.25">
      <c r="B110" s="62"/>
      <c r="C110" s="62"/>
      <c r="D110" s="62"/>
      <c r="E110" s="63"/>
    </row>
    <row r="111" spans="2:5" x14ac:dyDescent="0.25">
      <c r="B111" s="62"/>
      <c r="C111" s="62"/>
      <c r="D111" s="62"/>
      <c r="E111" s="63"/>
    </row>
    <row r="112" spans="2:5" x14ac:dyDescent="0.25">
      <c r="B112" s="62"/>
      <c r="C112" s="62"/>
      <c r="D112" s="62"/>
      <c r="E112" s="63"/>
    </row>
    <row r="113" spans="2:5" x14ac:dyDescent="0.25">
      <c r="B113" s="62"/>
      <c r="C113" s="62"/>
      <c r="D113" s="62"/>
      <c r="E113" s="63"/>
    </row>
    <row r="114" spans="2:5" x14ac:dyDescent="0.25">
      <c r="B114" s="62"/>
      <c r="C114" s="62"/>
      <c r="D114" s="62"/>
      <c r="E114" s="63"/>
    </row>
    <row r="115" spans="2:5" x14ac:dyDescent="0.25">
      <c r="B115" s="62"/>
      <c r="C115" s="62"/>
      <c r="D115" s="62"/>
      <c r="E115" s="63"/>
    </row>
    <row r="116" spans="2:5" x14ac:dyDescent="0.25">
      <c r="B116" s="62"/>
      <c r="C116" s="62"/>
      <c r="D116" s="62"/>
      <c r="E116" s="63"/>
    </row>
    <row r="117" spans="2:5" x14ac:dyDescent="0.25">
      <c r="B117" s="62"/>
      <c r="C117" s="62"/>
      <c r="D117" s="62"/>
      <c r="E117" s="63"/>
    </row>
    <row r="118" spans="2:5" x14ac:dyDescent="0.25">
      <c r="B118" s="62"/>
      <c r="C118" s="62"/>
      <c r="D118" s="62"/>
      <c r="E118" s="63"/>
    </row>
    <row r="119" spans="2:5" x14ac:dyDescent="0.25">
      <c r="B119" s="62"/>
      <c r="C119" s="62"/>
      <c r="D119" s="62"/>
      <c r="E119" s="63"/>
    </row>
  </sheetData>
  <sheetProtection algorithmName="SHA-512" hashValue="qcLn3rWH7zX2Eum0paUwd4pbOWCDEtG8nqZ0JljTMpI/xVxHqvHMjFTtGD49m7oau8NYzZ7uuES0JvzEaiyYAg==" saltValue="DNKX/1+/XIpLR0TEXqPaeA==" spinCount="100000" sheet="1" insertRows="0"/>
  <mergeCells count="73">
    <mergeCell ref="B1:C1"/>
    <mergeCell ref="D1:D4"/>
    <mergeCell ref="F1:F2"/>
    <mergeCell ref="B2:C2"/>
    <mergeCell ref="M2:Q9"/>
    <mergeCell ref="B3:C3"/>
    <mergeCell ref="B4:C4"/>
    <mergeCell ref="A6:B6"/>
    <mergeCell ref="A7:C7"/>
    <mergeCell ref="A8:C8"/>
    <mergeCell ref="O19:Q19"/>
    <mergeCell ref="F8:F10"/>
    <mergeCell ref="A9:C9"/>
    <mergeCell ref="A10:C10"/>
    <mergeCell ref="J11:J13"/>
    <mergeCell ref="M11:M12"/>
    <mergeCell ref="A12:C12"/>
    <mergeCell ref="E12:E13"/>
    <mergeCell ref="F12:F13"/>
    <mergeCell ref="K12:K13"/>
    <mergeCell ref="L12:L13"/>
    <mergeCell ref="O14:Q14"/>
    <mergeCell ref="O15:Q15"/>
    <mergeCell ref="O16:Q16"/>
    <mergeCell ref="O17:Q17"/>
    <mergeCell ref="O18:Q18"/>
    <mergeCell ref="O31:Q31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43:Q43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55:Q55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A60:E60"/>
    <mergeCell ref="A61:E61"/>
    <mergeCell ref="K62:L64"/>
    <mergeCell ref="G63:H63"/>
    <mergeCell ref="G64:H64"/>
    <mergeCell ref="G65:H65"/>
    <mergeCell ref="G66:H66"/>
    <mergeCell ref="G67:H67"/>
    <mergeCell ref="O56:Q56"/>
    <mergeCell ref="O57:Q57"/>
    <mergeCell ref="O58:Q58"/>
  </mergeCells>
  <conditionalFormatting sqref="D8">
    <cfRule type="cellIs" dxfId="81" priority="38" operator="equal">
      <formula>0</formula>
    </cfRule>
  </conditionalFormatting>
  <conditionalFormatting sqref="D11">
    <cfRule type="cellIs" dxfId="80" priority="36" operator="equal">
      <formula>0</formula>
    </cfRule>
  </conditionalFormatting>
  <conditionalFormatting sqref="D9:D10">
    <cfRule type="cellIs" dxfId="79" priority="37" operator="equal">
      <formula>0</formula>
    </cfRule>
  </conditionalFormatting>
  <conditionalFormatting sqref="G15">
    <cfRule type="expression" dxfId="78" priority="35">
      <formula>$D15&lt;&gt;""</formula>
    </cfRule>
  </conditionalFormatting>
  <conditionalFormatting sqref="H15">
    <cfRule type="expression" dxfId="77" priority="31">
      <formula>OR($D15="PP - doba určitá", $D15="PP - doba neurčitá")</formula>
    </cfRule>
  </conditionalFormatting>
  <conditionalFormatting sqref="I15">
    <cfRule type="expression" dxfId="76" priority="34">
      <formula>$D15&lt;&gt;""</formula>
    </cfRule>
  </conditionalFormatting>
  <conditionalFormatting sqref="K15">
    <cfRule type="expression" dxfId="75" priority="33">
      <formula>$D15&lt;&gt;""</formula>
    </cfRule>
  </conditionalFormatting>
  <conditionalFormatting sqref="L15">
    <cfRule type="expression" dxfId="74" priority="32">
      <formula>$D15&lt;&gt;""</formula>
    </cfRule>
  </conditionalFormatting>
  <conditionalFormatting sqref="J15">
    <cfRule type="expression" dxfId="73" priority="30">
      <formula>OR($D15="DPP", $D15="DPČ")</formula>
    </cfRule>
  </conditionalFormatting>
  <conditionalFormatting sqref="G16:G35">
    <cfRule type="expression" dxfId="72" priority="29">
      <formula>$D16&lt;&gt;""</formula>
    </cfRule>
  </conditionalFormatting>
  <conditionalFormatting sqref="H16:H35">
    <cfRule type="expression" dxfId="71" priority="25">
      <formula>OR($D16="PP - doba určitá", $D16="PP - doba neurčitá")</formula>
    </cfRule>
  </conditionalFormatting>
  <conditionalFormatting sqref="I16:I35">
    <cfRule type="expression" dxfId="70" priority="28">
      <formula>$D16&lt;&gt;""</formula>
    </cfRule>
  </conditionalFormatting>
  <conditionalFormatting sqref="K16:K35">
    <cfRule type="expression" dxfId="69" priority="27">
      <formula>$D16&lt;&gt;""</formula>
    </cfRule>
  </conditionalFormatting>
  <conditionalFormatting sqref="L16:L35">
    <cfRule type="expression" dxfId="68" priority="26">
      <formula>$D16&lt;&gt;""</formula>
    </cfRule>
  </conditionalFormatting>
  <conditionalFormatting sqref="J16:J35">
    <cfRule type="expression" dxfId="67" priority="24">
      <formula>OR($D16="DPP", $D16="DPČ")</formula>
    </cfRule>
  </conditionalFormatting>
  <conditionalFormatting sqref="M59:N1048576 M1:N1 M10:N10 M2:M9">
    <cfRule type="containsText" dxfId="66" priority="23" operator="containsText" text="Vyplňte, prosím, pouze žluté buňky">
      <formula>NOT(ISERROR(SEARCH("Vyplňte, prosím, pouze žluté buňky",M1)))</formula>
    </cfRule>
  </conditionalFormatting>
  <conditionalFormatting sqref="G36:G58">
    <cfRule type="expression" dxfId="65" priority="22">
      <formula>$D36&lt;&gt;""</formula>
    </cfRule>
  </conditionalFormatting>
  <conditionalFormatting sqref="H36:H58">
    <cfRule type="expression" dxfId="64" priority="18">
      <formula>OR($D36="PP - doba určitá", $D36="PP - doba neurčitá")</formula>
    </cfRule>
  </conditionalFormatting>
  <conditionalFormatting sqref="I36:I58">
    <cfRule type="expression" dxfId="63" priority="21">
      <formula>$D36&lt;&gt;""</formula>
    </cfRule>
  </conditionalFormatting>
  <conditionalFormatting sqref="K36:K58">
    <cfRule type="expression" dxfId="62" priority="20">
      <formula>$D36&lt;&gt;""</formula>
    </cfRule>
  </conditionalFormatting>
  <conditionalFormatting sqref="L36:L58">
    <cfRule type="expression" dxfId="61" priority="19">
      <formula>$D36&lt;&gt;""</formula>
    </cfRule>
  </conditionalFormatting>
  <conditionalFormatting sqref="J36:J58">
    <cfRule type="expression" dxfId="60" priority="17">
      <formula>OR($D36="DPP", $D36="DPČ")</formula>
    </cfRule>
  </conditionalFormatting>
  <conditionalFormatting sqref="E12">
    <cfRule type="containsText" dxfId="59" priority="16" operator="containsText" text="Zkontrolujte">
      <formula>NOT(ISERROR(SEARCH("Zkontrolujte",E12)))</formula>
    </cfRule>
  </conditionalFormatting>
  <conditionalFormatting sqref="A15:F58">
    <cfRule type="cellIs" dxfId="58" priority="15" operator="equal">
      <formula>0</formula>
    </cfRule>
  </conditionalFormatting>
  <conditionalFormatting sqref="G64:G67">
    <cfRule type="cellIs" dxfId="57" priority="14" operator="equal">
      <formula>0</formula>
    </cfRule>
  </conditionalFormatting>
  <conditionalFormatting sqref="O15:O58">
    <cfRule type="containsText" dxfId="56" priority="12" operator="containsText" text="požádat">
      <formula>NOT(ISERROR(SEARCH("požádat",O15)))</formula>
    </cfRule>
    <cfRule type="containsText" dxfId="55" priority="13" operator="containsText" text="informovat">
      <formula>NOT(ISERROR(SEARCH("informovat",O15)))</formula>
    </cfRule>
  </conditionalFormatting>
  <conditionalFormatting sqref="F1">
    <cfRule type="cellIs" dxfId="54" priority="11" operator="equal">
      <formula>0</formula>
    </cfRule>
  </conditionalFormatting>
  <conditionalFormatting sqref="F1">
    <cfRule type="containsText" dxfId="53" priority="10" operator="containsText" text="21">
      <formula>NOT(ISERROR(SEARCH("21",F1)))</formula>
    </cfRule>
  </conditionalFormatting>
  <conditionalFormatting sqref="M15:N58">
    <cfRule type="cellIs" dxfId="52" priority="9" operator="equal">
      <formula>0</formula>
    </cfRule>
  </conditionalFormatting>
  <conditionalFormatting sqref="M15:M58">
    <cfRule type="cellIs" dxfId="51" priority="7" operator="equal">
      <formula>0</formula>
    </cfRule>
    <cfRule type="cellIs" dxfId="50" priority="8" operator="equal">
      <formula>1</formula>
    </cfRule>
  </conditionalFormatting>
  <conditionalFormatting sqref="N15:N58">
    <cfRule type="containsText" dxfId="49" priority="4" operator="containsText" text="C">
      <formula>NOT(ISERROR(SEARCH("C",N15)))</formula>
    </cfRule>
    <cfRule type="containsText" dxfId="48" priority="5" operator="containsText" text="B">
      <formula>NOT(ISERROR(SEARCH("B",N15)))</formula>
    </cfRule>
    <cfRule type="containsText" dxfId="47" priority="6" operator="containsText" text="A">
      <formula>NOT(ISERROR(SEARCH("A",N15)))</formula>
    </cfRule>
  </conditionalFormatting>
  <conditionalFormatting sqref="M15:M58">
    <cfRule type="containsText" dxfId="46" priority="1" operator="containsText" text="C">
      <formula>NOT(ISERROR(SEARCH("C",M15)))</formula>
    </cfRule>
    <cfRule type="containsText" dxfId="45" priority="2" operator="containsText" text="B">
      <formula>NOT(ISERROR(SEARCH("B",M15)))</formula>
    </cfRule>
    <cfRule type="containsText" dxfId="44" priority="3" operator="containsText" text="A">
      <formula>NOT(ISERROR(SEARCH("A",M15)))</formula>
    </cfRule>
  </conditionalFormatting>
  <dataValidations count="3">
    <dataValidation type="list" allowBlank="1" showInputMessage="1" showErrorMessage="1" sqref="N15:N58" xr:uid="{5087F047-74B3-4C68-A71F-BEDF6EB1768B}">
      <formula1>"A,B,C"</formula1>
    </dataValidation>
    <dataValidation type="list" allowBlank="1" showInputMessage="1" showErrorMessage="1" sqref="M15:M58" xr:uid="{E7C56320-B333-4CCF-A99B-9DC196B740A8}">
      <formula1>"1,0"</formula1>
    </dataValidation>
    <dataValidation type="list" allowBlank="1" showInputMessage="1" showErrorMessage="1" sqref="D15:D58" xr:uid="{8EB8CA09-CB65-42B4-BFCA-04611C62EDFD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5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E8BB5-100F-4BA5-B1CD-8AAA440E4637}">
  <sheetPr>
    <pageSetUpPr fitToPage="1"/>
  </sheetPr>
  <dimension ref="A1:Q114"/>
  <sheetViews>
    <sheetView topLeftCell="A9" zoomScale="85" zoomScaleNormal="85" workbookViewId="0">
      <selection activeCell="A8" sqref="A8:C8"/>
    </sheetView>
  </sheetViews>
  <sheetFormatPr defaultColWidth="8.85546875" defaultRowHeight="15" x14ac:dyDescent="0.25"/>
  <cols>
    <col min="1" max="1" width="18" style="19" customWidth="1"/>
    <col min="2" max="2" width="21.7109375" style="19" customWidth="1"/>
    <col min="3" max="3" width="20.5703125" style="19" customWidth="1"/>
    <col min="4" max="4" width="24" style="19" customWidth="1"/>
    <col min="5" max="5" width="24.7109375" style="19" customWidth="1"/>
    <col min="6" max="6" width="20.28515625" style="19" customWidth="1"/>
    <col min="7" max="7" width="13.7109375" style="19" customWidth="1"/>
    <col min="8" max="8" width="15.7109375" style="19" customWidth="1"/>
    <col min="9" max="9" width="18.140625" style="19" customWidth="1"/>
    <col min="10" max="10" width="14.28515625" style="19" customWidth="1"/>
    <col min="11" max="11" width="13.7109375" style="19" customWidth="1"/>
    <col min="12" max="12" width="15.7109375" style="19" customWidth="1"/>
    <col min="13" max="13" width="9.7109375" style="19" customWidth="1"/>
    <col min="14" max="14" width="9" style="19" customWidth="1"/>
    <col min="15" max="15" width="13" style="19" customWidth="1"/>
    <col min="16" max="16" width="20.7109375" style="19" customWidth="1"/>
    <col min="17" max="17" width="11.7109375" style="19" customWidth="1"/>
    <col min="18" max="16384" width="8.85546875" style="19"/>
  </cols>
  <sheetData>
    <row r="1" spans="1:17" ht="18.600000000000001" customHeight="1" x14ac:dyDescent="0.25">
      <c r="A1" s="112" t="s">
        <v>35</v>
      </c>
      <c r="B1" s="290" t="s">
        <v>55</v>
      </c>
      <c r="C1" s="291"/>
      <c r="D1" s="326"/>
      <c r="G1" s="354" t="str">
        <f>'1. SOUHRNNÉ INFORMACE'!B2</f>
        <v>LOH28</v>
      </c>
      <c r="H1" s="113"/>
      <c r="I1" s="113"/>
      <c r="M1" s="355" t="s">
        <v>247</v>
      </c>
      <c r="N1" s="355"/>
      <c r="O1" s="355"/>
      <c r="P1" s="355"/>
      <c r="Q1" s="355"/>
    </row>
    <row r="2" spans="1:17" ht="17.45" customHeight="1" x14ac:dyDescent="0.25">
      <c r="A2" s="114" t="s">
        <v>36</v>
      </c>
      <c r="B2" s="283" t="s">
        <v>55</v>
      </c>
      <c r="C2" s="284"/>
      <c r="D2" s="326"/>
      <c r="G2" s="354"/>
      <c r="H2" s="30"/>
      <c r="I2" s="30"/>
      <c r="J2" s="30"/>
      <c r="K2" s="30"/>
      <c r="M2" s="355"/>
      <c r="N2" s="355"/>
      <c r="O2" s="355"/>
      <c r="P2" s="355"/>
      <c r="Q2" s="355"/>
    </row>
    <row r="3" spans="1:17" ht="16.899999999999999" customHeight="1" x14ac:dyDescent="0.25">
      <c r="A3" s="114" t="s">
        <v>56</v>
      </c>
      <c r="B3" s="283" t="s">
        <v>55</v>
      </c>
      <c r="C3" s="284"/>
      <c r="D3" s="326"/>
      <c r="H3" s="30"/>
      <c r="I3" s="30"/>
      <c r="J3" s="30"/>
      <c r="K3" s="30"/>
      <c r="M3" s="355"/>
      <c r="N3" s="355"/>
      <c r="O3" s="355"/>
      <c r="P3" s="355"/>
      <c r="Q3" s="355"/>
    </row>
    <row r="4" spans="1:17" ht="16.899999999999999" customHeight="1" thickBot="1" x14ac:dyDescent="0.3">
      <c r="A4" s="115" t="s">
        <v>57</v>
      </c>
      <c r="B4" s="283" t="s">
        <v>55</v>
      </c>
      <c r="C4" s="284"/>
      <c r="D4" s="353"/>
      <c r="H4" s="30"/>
      <c r="I4" s="233"/>
      <c r="J4" s="233"/>
      <c r="K4" s="30"/>
      <c r="M4" s="355"/>
      <c r="N4" s="355"/>
      <c r="O4" s="355"/>
      <c r="P4" s="355"/>
      <c r="Q4" s="355"/>
    </row>
    <row r="5" spans="1:17" s="53" customFormat="1" ht="2.4500000000000002" customHeight="1" thickBot="1" x14ac:dyDescent="0.3">
      <c r="A5" s="116"/>
      <c r="B5" s="51"/>
      <c r="C5" s="51"/>
      <c r="D5" s="52"/>
      <c r="H5" s="119"/>
      <c r="I5" s="233"/>
      <c r="J5" s="233"/>
      <c r="M5" s="355"/>
      <c r="N5" s="355"/>
      <c r="O5" s="355"/>
      <c r="P5" s="355"/>
      <c r="Q5" s="355"/>
    </row>
    <row r="6" spans="1:17" ht="24.6" customHeight="1" x14ac:dyDescent="0.25">
      <c r="A6" s="356" t="str">
        <f>'1. SOUHRNNÉ INFORMACE'!B2</f>
        <v>LOH28</v>
      </c>
      <c r="B6" s="357"/>
      <c r="C6" s="55">
        <f>'1. SOUHRNNÉ INFORMACE'!B16</f>
        <v>0</v>
      </c>
      <c r="D6" s="56">
        <f>D8</f>
        <v>0</v>
      </c>
      <c r="E6" s="148" t="e">
        <f>D6/C6</f>
        <v>#DIV/0!</v>
      </c>
      <c r="F6" s="136"/>
      <c r="H6" s="119"/>
      <c r="I6" s="233"/>
      <c r="J6" s="233"/>
      <c r="K6" s="137"/>
      <c r="L6" s="137"/>
      <c r="M6" s="355"/>
      <c r="N6" s="355"/>
      <c r="O6" s="355"/>
      <c r="P6" s="355"/>
      <c r="Q6" s="355"/>
    </row>
    <row r="7" spans="1:17" ht="24.6" customHeight="1" x14ac:dyDescent="0.25">
      <c r="A7" s="237"/>
      <c r="B7" s="236"/>
      <c r="C7" s="235"/>
      <c r="D7" s="234"/>
      <c r="E7" s="148"/>
      <c r="F7" s="136"/>
      <c r="H7" s="119"/>
      <c r="I7" s="233"/>
      <c r="J7" s="361" t="s">
        <v>196</v>
      </c>
      <c r="K7" s="137"/>
      <c r="L7" s="137"/>
      <c r="M7" s="355"/>
      <c r="N7" s="355"/>
      <c r="O7" s="355"/>
      <c r="P7" s="355"/>
      <c r="Q7" s="355"/>
    </row>
    <row r="8" spans="1:17" ht="15.6" customHeight="1" x14ac:dyDescent="0.25">
      <c r="A8" s="364" t="s">
        <v>166</v>
      </c>
      <c r="B8" s="365"/>
      <c r="C8" s="366"/>
      <c r="D8" s="5"/>
      <c r="E8" s="149" t="str">
        <f>IF(D8=0,"vyplňte částku","")</f>
        <v>vyplňte částku</v>
      </c>
      <c r="F8" s="136"/>
      <c r="I8" s="361" t="s">
        <v>196</v>
      </c>
      <c r="J8" s="361"/>
      <c r="K8" s="345" t="s">
        <v>199</v>
      </c>
      <c r="M8" s="355"/>
      <c r="N8" s="355"/>
      <c r="O8" s="355"/>
      <c r="P8" s="355"/>
      <c r="Q8" s="355"/>
    </row>
    <row r="9" spans="1:17" ht="15.6" customHeight="1" x14ac:dyDescent="0.25">
      <c r="A9" s="232"/>
      <c r="B9" s="232"/>
      <c r="C9" s="232"/>
      <c r="D9" s="232"/>
      <c r="E9" s="232"/>
      <c r="F9" s="259" t="s">
        <v>184</v>
      </c>
      <c r="I9" s="361"/>
      <c r="J9" s="361"/>
      <c r="K9" s="345"/>
      <c r="M9" s="347" t="s">
        <v>251</v>
      </c>
      <c r="N9" s="221" t="s">
        <v>252</v>
      </c>
      <c r="O9" s="221"/>
      <c r="P9" s="220"/>
      <c r="Q9" s="220"/>
    </row>
    <row r="10" spans="1:17" ht="15.6" customHeight="1" x14ac:dyDescent="0.25">
      <c r="A10" s="232"/>
      <c r="B10" s="232"/>
      <c r="C10" s="232"/>
      <c r="D10" s="232"/>
      <c r="E10" s="232"/>
      <c r="F10" s="259"/>
      <c r="I10" s="361"/>
      <c r="J10" s="361"/>
      <c r="K10" s="345"/>
      <c r="M10" s="347"/>
      <c r="N10" s="222" t="s">
        <v>253</v>
      </c>
      <c r="O10" s="223"/>
      <c r="P10" s="220"/>
      <c r="Q10" s="220"/>
    </row>
    <row r="11" spans="1:17" ht="15.6" customHeight="1" x14ac:dyDescent="0.25">
      <c r="A11" s="232"/>
      <c r="B11" s="232"/>
      <c r="C11" s="232"/>
      <c r="D11" s="232"/>
      <c r="E11" s="232"/>
      <c r="F11" s="225"/>
      <c r="I11" s="362"/>
      <c r="J11" s="362"/>
      <c r="K11" s="346"/>
      <c r="L11" s="137" t="s">
        <v>199</v>
      </c>
      <c r="M11" s="226" t="s">
        <v>199</v>
      </c>
      <c r="N11" s="226" t="s">
        <v>199</v>
      </c>
      <c r="O11" s="223"/>
      <c r="P11" s="220"/>
      <c r="Q11" s="220"/>
    </row>
    <row r="12" spans="1:17" ht="75" customHeight="1" x14ac:dyDescent="0.25">
      <c r="A12" s="139" t="s">
        <v>75</v>
      </c>
      <c r="B12" s="139" t="s">
        <v>76</v>
      </c>
      <c r="C12" s="140" t="s">
        <v>195</v>
      </c>
      <c r="D12" s="139" t="s">
        <v>36</v>
      </c>
      <c r="E12" s="140" t="s">
        <v>164</v>
      </c>
      <c r="F12" s="140" t="s">
        <v>188</v>
      </c>
      <c r="G12" s="139" t="s">
        <v>152</v>
      </c>
      <c r="H12" s="141" t="s">
        <v>77</v>
      </c>
      <c r="I12" s="143" t="s">
        <v>74</v>
      </c>
      <c r="J12" s="142" t="s">
        <v>197</v>
      </c>
      <c r="K12" s="142" t="s">
        <v>198</v>
      </c>
      <c r="L12" s="141" t="s">
        <v>165</v>
      </c>
      <c r="M12" s="228" t="s">
        <v>254</v>
      </c>
      <c r="N12" s="229" t="s">
        <v>255</v>
      </c>
      <c r="O12" s="352" t="s">
        <v>55</v>
      </c>
      <c r="P12" s="352"/>
      <c r="Q12" s="352"/>
    </row>
    <row r="13" spans="1:17" ht="15.6" customHeight="1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  <c r="M13" s="231"/>
      <c r="N13" s="7"/>
      <c r="O13" s="335" t="str">
        <f t="shared" ref="O13:O53" si="0">IF(M13=1,"prosím DOLOŽTE schválenou výjimku k vyúčtování","")</f>
        <v/>
      </c>
      <c r="P13" s="335"/>
      <c r="Q13" s="335"/>
    </row>
    <row r="14" spans="1:17" ht="15.6" customHeight="1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  <c r="M14" s="231"/>
      <c r="N14" s="7"/>
      <c r="O14" s="335" t="str">
        <f t="shared" si="0"/>
        <v/>
      </c>
      <c r="P14" s="335"/>
      <c r="Q14" s="335"/>
    </row>
    <row r="15" spans="1:17" ht="15.6" customHeight="1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  <c r="M15" s="231"/>
      <c r="N15" s="7"/>
      <c r="O15" s="335" t="str">
        <f t="shared" si="0"/>
        <v/>
      </c>
      <c r="P15" s="335"/>
      <c r="Q15" s="335"/>
    </row>
    <row r="16" spans="1:17" ht="15.6" customHeight="1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  <c r="M16" s="231"/>
      <c r="N16" s="7"/>
      <c r="O16" s="335" t="str">
        <f t="shared" si="0"/>
        <v/>
      </c>
      <c r="P16" s="335"/>
      <c r="Q16" s="335"/>
    </row>
    <row r="17" spans="1:17" ht="15.6" customHeight="1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  <c r="M17" s="231"/>
      <c r="N17" s="7"/>
      <c r="O17" s="335" t="str">
        <f t="shared" si="0"/>
        <v/>
      </c>
      <c r="P17" s="335"/>
      <c r="Q17" s="335"/>
    </row>
    <row r="18" spans="1:17" ht="15.6" customHeight="1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  <c r="M18" s="231"/>
      <c r="N18" s="7"/>
      <c r="O18" s="335" t="str">
        <f t="shared" si="0"/>
        <v/>
      </c>
      <c r="P18" s="335"/>
      <c r="Q18" s="335"/>
    </row>
    <row r="19" spans="1:17" ht="15.6" customHeight="1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  <c r="M19" s="231"/>
      <c r="N19" s="7"/>
      <c r="O19" s="335" t="str">
        <f t="shared" si="0"/>
        <v/>
      </c>
      <c r="P19" s="335"/>
      <c r="Q19" s="335"/>
    </row>
    <row r="20" spans="1:17" ht="15.6" customHeight="1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  <c r="M20" s="231"/>
      <c r="N20" s="7"/>
      <c r="O20" s="335" t="str">
        <f t="shared" si="0"/>
        <v/>
      </c>
      <c r="P20" s="335"/>
      <c r="Q20" s="335"/>
    </row>
    <row r="21" spans="1:17" ht="15.6" customHeight="1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  <c r="M21" s="231"/>
      <c r="N21" s="7"/>
      <c r="O21" s="335" t="str">
        <f t="shared" si="0"/>
        <v/>
      </c>
      <c r="P21" s="335"/>
      <c r="Q21" s="335"/>
    </row>
    <row r="22" spans="1:17" ht="15.6" customHeight="1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  <c r="M22" s="231"/>
      <c r="N22" s="7"/>
      <c r="O22" s="335" t="str">
        <f t="shared" si="0"/>
        <v/>
      </c>
      <c r="P22" s="335"/>
      <c r="Q22" s="335"/>
    </row>
    <row r="23" spans="1:17" ht="15.6" customHeight="1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  <c r="M23" s="231"/>
      <c r="N23" s="7"/>
      <c r="O23" s="335" t="str">
        <f t="shared" si="0"/>
        <v/>
      </c>
      <c r="P23" s="335"/>
      <c r="Q23" s="335"/>
    </row>
    <row r="24" spans="1:17" ht="15.6" customHeight="1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  <c r="M24" s="231"/>
      <c r="N24" s="7"/>
      <c r="O24" s="335" t="str">
        <f t="shared" si="0"/>
        <v/>
      </c>
      <c r="P24" s="335"/>
      <c r="Q24" s="335"/>
    </row>
    <row r="25" spans="1:17" ht="15.6" customHeight="1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  <c r="M25" s="231"/>
      <c r="N25" s="7"/>
      <c r="O25" s="335" t="str">
        <f t="shared" si="0"/>
        <v/>
      </c>
      <c r="P25" s="335"/>
      <c r="Q25" s="335"/>
    </row>
    <row r="26" spans="1:17" ht="15.6" customHeight="1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  <c r="M26" s="231"/>
      <c r="N26" s="7"/>
      <c r="O26" s="335" t="str">
        <f t="shared" si="0"/>
        <v/>
      </c>
      <c r="P26" s="335"/>
      <c r="Q26" s="335"/>
    </row>
    <row r="27" spans="1:17" ht="15.6" customHeight="1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  <c r="M27" s="231"/>
      <c r="N27" s="7"/>
      <c r="O27" s="335" t="str">
        <f t="shared" si="0"/>
        <v/>
      </c>
      <c r="P27" s="335"/>
      <c r="Q27" s="335"/>
    </row>
    <row r="28" spans="1:17" ht="15.6" customHeight="1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  <c r="M28" s="231"/>
      <c r="N28" s="7"/>
      <c r="O28" s="335" t="str">
        <f t="shared" si="0"/>
        <v/>
      </c>
      <c r="P28" s="335"/>
      <c r="Q28" s="335"/>
    </row>
    <row r="29" spans="1:17" ht="15.6" customHeight="1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  <c r="M29" s="231"/>
      <c r="N29" s="7"/>
      <c r="O29" s="335" t="str">
        <f t="shared" si="0"/>
        <v/>
      </c>
      <c r="P29" s="335"/>
      <c r="Q29" s="335"/>
    </row>
    <row r="30" spans="1:17" ht="15.6" customHeight="1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  <c r="M30" s="231"/>
      <c r="N30" s="7"/>
      <c r="O30" s="335" t="str">
        <f t="shared" si="0"/>
        <v/>
      </c>
      <c r="P30" s="335"/>
      <c r="Q30" s="335"/>
    </row>
    <row r="31" spans="1:17" ht="15.6" customHeight="1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  <c r="M31" s="231"/>
      <c r="N31" s="7"/>
      <c r="O31" s="335" t="str">
        <f t="shared" si="0"/>
        <v/>
      </c>
      <c r="P31" s="335"/>
      <c r="Q31" s="335"/>
    </row>
    <row r="32" spans="1:17" ht="15.6" customHeight="1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  <c r="M32" s="231"/>
      <c r="N32" s="7"/>
      <c r="O32" s="335" t="str">
        <f t="shared" si="0"/>
        <v/>
      </c>
      <c r="P32" s="335"/>
      <c r="Q32" s="335"/>
    </row>
    <row r="33" spans="1:17" ht="15.6" customHeight="1" x14ac:dyDescent="0.25">
      <c r="A33" s="1"/>
      <c r="B33" s="1"/>
      <c r="C33" s="1"/>
      <c r="D33" s="1"/>
      <c r="E33" s="1"/>
      <c r="F33" s="1"/>
      <c r="G33" s="1"/>
      <c r="H33" s="7"/>
      <c r="I33" s="7"/>
      <c r="J33" s="7"/>
      <c r="K33" s="7"/>
      <c r="L33" s="7"/>
      <c r="M33" s="231"/>
      <c r="N33" s="7"/>
      <c r="O33" s="335" t="str">
        <f t="shared" si="0"/>
        <v/>
      </c>
      <c r="P33" s="335"/>
      <c r="Q33" s="335"/>
    </row>
    <row r="34" spans="1:17" ht="15.6" customHeight="1" x14ac:dyDescent="0.25">
      <c r="A34" s="1"/>
      <c r="B34" s="1"/>
      <c r="C34" s="1"/>
      <c r="D34" s="1"/>
      <c r="E34" s="1"/>
      <c r="F34" s="1"/>
      <c r="G34" s="1"/>
      <c r="H34" s="7"/>
      <c r="I34" s="7"/>
      <c r="J34" s="7"/>
      <c r="K34" s="7"/>
      <c r="L34" s="7"/>
      <c r="M34" s="231"/>
      <c r="N34" s="7"/>
      <c r="O34" s="335" t="str">
        <f t="shared" si="0"/>
        <v/>
      </c>
      <c r="P34" s="335"/>
      <c r="Q34" s="335"/>
    </row>
    <row r="35" spans="1:17" ht="15.6" customHeight="1" x14ac:dyDescent="0.25">
      <c r="A35" s="1"/>
      <c r="B35" s="1"/>
      <c r="C35" s="1"/>
      <c r="D35" s="1"/>
      <c r="E35" s="1"/>
      <c r="F35" s="1"/>
      <c r="G35" s="1"/>
      <c r="H35" s="7"/>
      <c r="I35" s="7"/>
      <c r="J35" s="7"/>
      <c r="K35" s="7"/>
      <c r="L35" s="7"/>
      <c r="M35" s="231"/>
      <c r="N35" s="7"/>
      <c r="O35" s="335" t="str">
        <f t="shared" si="0"/>
        <v/>
      </c>
      <c r="P35" s="335"/>
      <c r="Q35" s="335"/>
    </row>
    <row r="36" spans="1:17" ht="15.6" customHeight="1" x14ac:dyDescent="0.25">
      <c r="A36" s="1"/>
      <c r="B36" s="1"/>
      <c r="C36" s="1"/>
      <c r="D36" s="1"/>
      <c r="E36" s="1"/>
      <c r="F36" s="1"/>
      <c r="G36" s="1"/>
      <c r="H36" s="7"/>
      <c r="I36" s="7"/>
      <c r="J36" s="7"/>
      <c r="K36" s="7"/>
      <c r="L36" s="7"/>
      <c r="M36" s="231"/>
      <c r="N36" s="7"/>
      <c r="O36" s="335" t="str">
        <f t="shared" si="0"/>
        <v/>
      </c>
      <c r="P36" s="335"/>
      <c r="Q36" s="335"/>
    </row>
    <row r="37" spans="1:17" ht="15.6" customHeight="1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  <c r="M37" s="231"/>
      <c r="N37" s="7"/>
      <c r="O37" s="335" t="str">
        <f t="shared" si="0"/>
        <v/>
      </c>
      <c r="P37" s="335"/>
      <c r="Q37" s="335"/>
    </row>
    <row r="38" spans="1:17" ht="15.6" customHeight="1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  <c r="M38" s="231"/>
      <c r="N38" s="7"/>
      <c r="O38" s="335" t="str">
        <f t="shared" si="0"/>
        <v/>
      </c>
      <c r="P38" s="335"/>
      <c r="Q38" s="335"/>
    </row>
    <row r="39" spans="1:17" ht="15.6" customHeight="1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  <c r="M39" s="231"/>
      <c r="N39" s="7"/>
      <c r="O39" s="335" t="str">
        <f t="shared" si="0"/>
        <v/>
      </c>
      <c r="P39" s="335"/>
      <c r="Q39" s="335"/>
    </row>
    <row r="40" spans="1:17" ht="15.6" customHeight="1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  <c r="M40" s="231"/>
      <c r="N40" s="7"/>
      <c r="O40" s="335" t="str">
        <f t="shared" si="0"/>
        <v/>
      </c>
      <c r="P40" s="335"/>
      <c r="Q40" s="335"/>
    </row>
    <row r="41" spans="1:17" ht="15.6" customHeight="1" x14ac:dyDescent="0.25">
      <c r="A41" s="1"/>
      <c r="B41" s="1"/>
      <c r="C41" s="1"/>
      <c r="D41" s="1"/>
      <c r="E41" s="1"/>
      <c r="F41" s="1"/>
      <c r="G41" s="1"/>
      <c r="H41" s="6"/>
      <c r="I41" s="6"/>
      <c r="J41" s="6"/>
      <c r="K41" s="6"/>
      <c r="L41" s="6"/>
      <c r="M41" s="231"/>
      <c r="N41" s="7"/>
      <c r="O41" s="335" t="str">
        <f t="shared" si="0"/>
        <v/>
      </c>
      <c r="P41" s="335"/>
      <c r="Q41" s="335"/>
    </row>
    <row r="42" spans="1:17" ht="15.6" customHeight="1" x14ac:dyDescent="0.25">
      <c r="A42" s="1"/>
      <c r="B42" s="1"/>
      <c r="C42" s="1"/>
      <c r="D42" s="1"/>
      <c r="E42" s="1"/>
      <c r="F42" s="1"/>
      <c r="G42" s="1"/>
      <c r="H42" s="6"/>
      <c r="I42" s="6"/>
      <c r="J42" s="6"/>
      <c r="K42" s="6"/>
      <c r="L42" s="6"/>
      <c r="M42" s="231"/>
      <c r="N42" s="7"/>
      <c r="O42" s="335" t="str">
        <f t="shared" si="0"/>
        <v/>
      </c>
      <c r="P42" s="335"/>
      <c r="Q42" s="335"/>
    </row>
    <row r="43" spans="1:17" ht="15.6" customHeight="1" x14ac:dyDescent="0.25">
      <c r="A43" s="1"/>
      <c r="B43" s="1"/>
      <c r="C43" s="1"/>
      <c r="D43" s="1"/>
      <c r="E43" s="1"/>
      <c r="F43" s="1"/>
      <c r="G43" s="1"/>
      <c r="H43" s="6"/>
      <c r="I43" s="6"/>
      <c r="J43" s="6"/>
      <c r="K43" s="6"/>
      <c r="L43" s="6"/>
      <c r="M43" s="231"/>
      <c r="N43" s="7"/>
      <c r="O43" s="335" t="str">
        <f t="shared" si="0"/>
        <v/>
      </c>
      <c r="P43" s="335"/>
      <c r="Q43" s="335"/>
    </row>
    <row r="44" spans="1:17" ht="15.6" customHeight="1" x14ac:dyDescent="0.25">
      <c r="A44" s="1"/>
      <c r="B44" s="1"/>
      <c r="C44" s="1"/>
      <c r="D44" s="1"/>
      <c r="E44" s="1"/>
      <c r="F44" s="1"/>
      <c r="G44" s="1"/>
      <c r="H44" s="6"/>
      <c r="I44" s="6"/>
      <c r="J44" s="6"/>
      <c r="K44" s="6"/>
      <c r="L44" s="6"/>
      <c r="M44" s="231"/>
      <c r="N44" s="7"/>
      <c r="O44" s="335" t="str">
        <f t="shared" si="0"/>
        <v/>
      </c>
      <c r="P44" s="335"/>
      <c r="Q44" s="335"/>
    </row>
    <row r="45" spans="1:17" ht="15.6" customHeight="1" x14ac:dyDescent="0.25">
      <c r="A45" s="1"/>
      <c r="B45" s="1"/>
      <c r="C45" s="1"/>
      <c r="D45" s="1"/>
      <c r="E45" s="1"/>
      <c r="F45" s="1"/>
      <c r="G45" s="1"/>
      <c r="H45" s="6"/>
      <c r="I45" s="6"/>
      <c r="J45" s="6"/>
      <c r="K45" s="6"/>
      <c r="L45" s="6"/>
      <c r="M45" s="231"/>
      <c r="N45" s="7"/>
      <c r="O45" s="335" t="str">
        <f t="shared" si="0"/>
        <v/>
      </c>
      <c r="P45" s="335"/>
      <c r="Q45" s="335"/>
    </row>
    <row r="46" spans="1:17" ht="15.6" customHeight="1" x14ac:dyDescent="0.25">
      <c r="A46" s="1"/>
      <c r="B46" s="1"/>
      <c r="C46" s="1"/>
      <c r="D46" s="1"/>
      <c r="E46" s="1"/>
      <c r="F46" s="1"/>
      <c r="G46" s="1"/>
      <c r="H46" s="6"/>
      <c r="I46" s="6"/>
      <c r="J46" s="6"/>
      <c r="K46" s="6"/>
      <c r="L46" s="6"/>
      <c r="M46" s="231"/>
      <c r="N46" s="7"/>
      <c r="O46" s="335" t="str">
        <f t="shared" si="0"/>
        <v/>
      </c>
      <c r="P46" s="335"/>
      <c r="Q46" s="335"/>
    </row>
    <row r="47" spans="1:17" ht="15.6" customHeight="1" x14ac:dyDescent="0.25">
      <c r="A47" s="1"/>
      <c r="B47" s="1"/>
      <c r="C47" s="1"/>
      <c r="D47" s="1"/>
      <c r="E47" s="1"/>
      <c r="F47" s="1"/>
      <c r="G47" s="1"/>
      <c r="H47" s="6"/>
      <c r="I47" s="6"/>
      <c r="J47" s="6"/>
      <c r="K47" s="6"/>
      <c r="L47" s="6"/>
      <c r="M47" s="231"/>
      <c r="N47" s="7"/>
      <c r="O47" s="335" t="str">
        <f t="shared" si="0"/>
        <v/>
      </c>
      <c r="P47" s="335"/>
      <c r="Q47" s="335"/>
    </row>
    <row r="48" spans="1:17" ht="15.6" customHeight="1" x14ac:dyDescent="0.25">
      <c r="A48" s="1"/>
      <c r="B48" s="1"/>
      <c r="C48" s="1"/>
      <c r="D48" s="1"/>
      <c r="E48" s="1"/>
      <c r="F48" s="1"/>
      <c r="G48" s="1"/>
      <c r="H48" s="6"/>
      <c r="I48" s="6"/>
      <c r="J48" s="6"/>
      <c r="K48" s="6"/>
      <c r="L48" s="6"/>
      <c r="M48" s="231"/>
      <c r="N48" s="7"/>
      <c r="O48" s="335" t="str">
        <f t="shared" si="0"/>
        <v/>
      </c>
      <c r="P48" s="335"/>
      <c r="Q48" s="335"/>
    </row>
    <row r="49" spans="1:17" ht="15.6" customHeight="1" x14ac:dyDescent="0.25">
      <c r="A49" s="1"/>
      <c r="B49" s="1"/>
      <c r="C49" s="1"/>
      <c r="D49" s="1"/>
      <c r="E49" s="1"/>
      <c r="F49" s="1"/>
      <c r="G49" s="1"/>
      <c r="H49" s="6"/>
      <c r="I49" s="6"/>
      <c r="J49" s="6"/>
      <c r="K49" s="6"/>
      <c r="L49" s="6"/>
      <c r="M49" s="231"/>
      <c r="N49" s="7"/>
      <c r="O49" s="335" t="str">
        <f t="shared" si="0"/>
        <v/>
      </c>
      <c r="P49" s="335"/>
      <c r="Q49" s="335"/>
    </row>
    <row r="50" spans="1:17" ht="15.6" customHeight="1" x14ac:dyDescent="0.25">
      <c r="A50" s="1"/>
      <c r="B50" s="1"/>
      <c r="C50" s="1"/>
      <c r="D50" s="1"/>
      <c r="E50" s="1"/>
      <c r="F50" s="1"/>
      <c r="G50" s="1"/>
      <c r="H50" s="6"/>
      <c r="I50" s="6"/>
      <c r="J50" s="6"/>
      <c r="K50" s="6"/>
      <c r="L50" s="6"/>
      <c r="M50" s="231"/>
      <c r="N50" s="7"/>
      <c r="O50" s="335" t="str">
        <f t="shared" si="0"/>
        <v/>
      </c>
      <c r="P50" s="335"/>
      <c r="Q50" s="335"/>
    </row>
    <row r="51" spans="1:17" ht="15.6" customHeight="1" x14ac:dyDescent="0.25">
      <c r="A51" s="1"/>
      <c r="B51" s="1"/>
      <c r="C51" s="1"/>
      <c r="D51" s="1"/>
      <c r="E51" s="1"/>
      <c r="F51" s="1"/>
      <c r="G51" s="1"/>
      <c r="H51" s="6"/>
      <c r="I51" s="6"/>
      <c r="J51" s="6"/>
      <c r="K51" s="6"/>
      <c r="L51" s="6"/>
      <c r="M51" s="231"/>
      <c r="N51" s="7"/>
      <c r="O51" s="335" t="str">
        <f t="shared" si="0"/>
        <v/>
      </c>
      <c r="P51" s="335"/>
      <c r="Q51" s="335"/>
    </row>
    <row r="52" spans="1:17" ht="15.6" customHeight="1" x14ac:dyDescent="0.25">
      <c r="A52" s="1"/>
      <c r="B52" s="1"/>
      <c r="C52" s="1"/>
      <c r="D52" s="1"/>
      <c r="E52" s="1"/>
      <c r="F52" s="1"/>
      <c r="G52" s="1"/>
      <c r="H52" s="6"/>
      <c r="I52" s="6"/>
      <c r="J52" s="6"/>
      <c r="K52" s="6"/>
      <c r="L52" s="6"/>
      <c r="M52" s="231"/>
      <c r="N52" s="7"/>
      <c r="O52" s="335" t="str">
        <f t="shared" si="0"/>
        <v/>
      </c>
      <c r="P52" s="335"/>
      <c r="Q52" s="335"/>
    </row>
    <row r="53" spans="1:17" ht="15.6" customHeight="1" x14ac:dyDescent="0.25">
      <c r="A53" s="1"/>
      <c r="B53" s="1"/>
      <c r="C53" s="1"/>
      <c r="D53" s="1"/>
      <c r="E53" s="1"/>
      <c r="F53" s="1"/>
      <c r="G53" s="1"/>
      <c r="H53" s="6"/>
      <c r="I53" s="6"/>
      <c r="J53" s="6"/>
      <c r="K53" s="6"/>
      <c r="L53" s="6"/>
      <c r="M53" s="231"/>
      <c r="N53" s="7"/>
      <c r="O53" s="335" t="str">
        <f t="shared" si="0"/>
        <v/>
      </c>
      <c r="P53" s="335"/>
      <c r="Q53" s="335"/>
    </row>
    <row r="54" spans="1:17" x14ac:dyDescent="0.25">
      <c r="A54" s="145"/>
      <c r="B54" s="145"/>
      <c r="C54" s="145"/>
      <c r="D54" s="146"/>
      <c r="E54" s="63"/>
    </row>
    <row r="55" spans="1:17" ht="27.6" customHeight="1" x14ac:dyDescent="0.25">
      <c r="A55" s="273" t="s">
        <v>207</v>
      </c>
      <c r="B55" s="273"/>
      <c r="C55" s="273"/>
      <c r="D55" s="273"/>
      <c r="E55" s="273"/>
      <c r="G55" s="17" t="s">
        <v>256</v>
      </c>
      <c r="H55" s="9"/>
      <c r="I55" s="9"/>
    </row>
    <row r="56" spans="1:17" x14ac:dyDescent="0.25">
      <c r="A56" s="274" t="s">
        <v>28</v>
      </c>
      <c r="B56" s="274"/>
      <c r="C56" s="274"/>
      <c r="D56" s="274"/>
      <c r="E56" s="274"/>
      <c r="G56" s="69"/>
    </row>
    <row r="57" spans="1:17" x14ac:dyDescent="0.25">
      <c r="B57" s="69"/>
      <c r="E57" s="70"/>
      <c r="F57" s="70"/>
      <c r="G57" s="69"/>
      <c r="I57" s="367"/>
      <c r="J57" s="42"/>
      <c r="K57" s="42"/>
    </row>
    <row r="58" spans="1:17" x14ac:dyDescent="0.25">
      <c r="B58" s="69"/>
      <c r="E58" s="370" t="s">
        <v>51</v>
      </c>
      <c r="F58" s="371"/>
      <c r="G58" s="45" t="s">
        <v>52</v>
      </c>
      <c r="H58" s="150"/>
      <c r="I58" s="368"/>
    </row>
    <row r="59" spans="1:17" x14ac:dyDescent="0.25">
      <c r="E59" s="363">
        <f>'1. SOUHRNNÉ INFORMACE'!A48</f>
        <v>0</v>
      </c>
      <c r="F59" s="363"/>
      <c r="G59" s="46"/>
      <c r="H59" s="151"/>
      <c r="I59" s="369"/>
    </row>
    <row r="60" spans="1:17" x14ac:dyDescent="0.25">
      <c r="E60" s="363">
        <f>'1. SOUHRNNÉ INFORMACE'!A49</f>
        <v>0</v>
      </c>
      <c r="F60" s="363"/>
      <c r="G60" s="46"/>
      <c r="H60" s="42"/>
      <c r="I60" s="147" t="s">
        <v>67</v>
      </c>
    </row>
    <row r="61" spans="1:17" x14ac:dyDescent="0.25">
      <c r="E61" s="363">
        <f>'1. SOUHRNNÉ INFORMACE'!A50</f>
        <v>0</v>
      </c>
      <c r="F61" s="363"/>
      <c r="G61" s="46"/>
      <c r="H61" s="42"/>
      <c r="I61" s="147"/>
    </row>
    <row r="62" spans="1:17" x14ac:dyDescent="0.25">
      <c r="E62" s="363">
        <f>'1. SOUHRNNÉ INFORMACE'!A51</f>
        <v>0</v>
      </c>
      <c r="F62" s="363"/>
      <c r="G62" s="46"/>
      <c r="H62" s="42"/>
    </row>
    <row r="63" spans="1:17" x14ac:dyDescent="0.25">
      <c r="G63" s="62"/>
      <c r="H63" s="42"/>
      <c r="I63" s="42"/>
    </row>
    <row r="64" spans="1:17" x14ac:dyDescent="0.25">
      <c r="G64" s="62"/>
    </row>
    <row r="65" spans="2:7" x14ac:dyDescent="0.25">
      <c r="G65" s="62"/>
    </row>
    <row r="66" spans="2:7" x14ac:dyDescent="0.25">
      <c r="G66" s="62"/>
    </row>
    <row r="67" spans="2:7" x14ac:dyDescent="0.25">
      <c r="G67" s="62"/>
    </row>
    <row r="72" spans="2:7" x14ac:dyDescent="0.25">
      <c r="B72" s="62"/>
      <c r="C72" s="62"/>
      <c r="D72" s="62"/>
      <c r="E72" s="63"/>
    </row>
    <row r="73" spans="2:7" x14ac:dyDescent="0.25">
      <c r="B73" s="62"/>
      <c r="C73" s="62"/>
      <c r="D73" s="62"/>
      <c r="E73" s="63"/>
    </row>
    <row r="74" spans="2:7" x14ac:dyDescent="0.25">
      <c r="B74" s="62"/>
      <c r="C74" s="62"/>
      <c r="D74" s="62"/>
      <c r="E74" s="63"/>
    </row>
    <row r="75" spans="2:7" x14ac:dyDescent="0.25">
      <c r="B75" s="62"/>
      <c r="C75" s="62"/>
      <c r="D75" s="62"/>
      <c r="E75" s="63"/>
    </row>
    <row r="76" spans="2:7" x14ac:dyDescent="0.25">
      <c r="B76" s="62"/>
      <c r="C76" s="62"/>
      <c r="D76" s="62"/>
      <c r="E76" s="63"/>
    </row>
    <row r="77" spans="2:7" x14ac:dyDescent="0.25">
      <c r="B77" s="62"/>
      <c r="C77" s="62"/>
      <c r="D77" s="62"/>
      <c r="E77" s="63"/>
    </row>
    <row r="78" spans="2:7" x14ac:dyDescent="0.25">
      <c r="B78" s="62"/>
      <c r="C78" s="62"/>
      <c r="D78" s="62"/>
      <c r="E78" s="63"/>
    </row>
    <row r="79" spans="2:7" x14ac:dyDescent="0.25">
      <c r="B79" s="62"/>
      <c r="C79" s="62"/>
      <c r="D79" s="62"/>
      <c r="E79" s="63"/>
    </row>
    <row r="80" spans="2:7" x14ac:dyDescent="0.25">
      <c r="B80" s="62"/>
      <c r="C80" s="62"/>
      <c r="D80" s="62"/>
      <c r="E80" s="63"/>
    </row>
    <row r="81" spans="2:5" x14ac:dyDescent="0.25">
      <c r="B81" s="62"/>
      <c r="C81" s="62"/>
      <c r="D81" s="62"/>
      <c r="E81" s="63"/>
    </row>
    <row r="82" spans="2:5" x14ac:dyDescent="0.25">
      <c r="B82" s="62"/>
      <c r="C82" s="62"/>
      <c r="D82" s="62"/>
      <c r="E82" s="63"/>
    </row>
    <row r="83" spans="2:5" x14ac:dyDescent="0.25">
      <c r="B83" s="62"/>
      <c r="C83" s="62"/>
      <c r="D83" s="62"/>
      <c r="E83" s="63"/>
    </row>
    <row r="84" spans="2:5" x14ac:dyDescent="0.25">
      <c r="B84" s="62"/>
      <c r="C84" s="62"/>
      <c r="D84" s="62"/>
      <c r="E84" s="63"/>
    </row>
    <row r="85" spans="2:5" x14ac:dyDescent="0.25">
      <c r="B85" s="62"/>
      <c r="C85" s="62"/>
      <c r="D85" s="62"/>
      <c r="E85" s="63"/>
    </row>
    <row r="86" spans="2:5" x14ac:dyDescent="0.25">
      <c r="B86" s="62"/>
      <c r="C86" s="62"/>
      <c r="D86" s="62"/>
      <c r="E86" s="63"/>
    </row>
    <row r="87" spans="2:5" x14ac:dyDescent="0.25">
      <c r="B87" s="62"/>
      <c r="C87" s="62"/>
      <c r="D87" s="62"/>
      <c r="E87" s="63"/>
    </row>
    <row r="88" spans="2:5" x14ac:dyDescent="0.25">
      <c r="B88" s="62"/>
      <c r="C88" s="62"/>
      <c r="D88" s="62"/>
      <c r="E88" s="63"/>
    </row>
    <row r="89" spans="2:5" x14ac:dyDescent="0.25">
      <c r="B89" s="62"/>
      <c r="C89" s="62"/>
      <c r="D89" s="62"/>
      <c r="E89" s="63"/>
    </row>
    <row r="90" spans="2:5" x14ac:dyDescent="0.25">
      <c r="B90" s="62"/>
      <c r="C90" s="62"/>
      <c r="D90" s="62"/>
      <c r="E90" s="63"/>
    </row>
    <row r="91" spans="2:5" x14ac:dyDescent="0.25">
      <c r="B91" s="62"/>
      <c r="C91" s="62"/>
      <c r="D91" s="62"/>
      <c r="E91" s="63"/>
    </row>
    <row r="92" spans="2:5" x14ac:dyDescent="0.25">
      <c r="B92" s="62"/>
      <c r="C92" s="62"/>
      <c r="D92" s="62"/>
      <c r="E92" s="63"/>
    </row>
    <row r="93" spans="2:5" x14ac:dyDescent="0.25">
      <c r="B93" s="62"/>
      <c r="C93" s="62"/>
      <c r="D93" s="62"/>
      <c r="E93" s="63"/>
    </row>
    <row r="94" spans="2:5" x14ac:dyDescent="0.25">
      <c r="B94" s="62"/>
      <c r="C94" s="62"/>
      <c r="D94" s="62"/>
      <c r="E94" s="63"/>
    </row>
    <row r="95" spans="2:5" x14ac:dyDescent="0.25">
      <c r="B95" s="62"/>
      <c r="C95" s="62"/>
      <c r="D95" s="62"/>
      <c r="E95" s="63"/>
    </row>
    <row r="96" spans="2:5" x14ac:dyDescent="0.25">
      <c r="B96" s="62"/>
      <c r="C96" s="62"/>
      <c r="D96" s="62"/>
      <c r="E96" s="63"/>
    </row>
    <row r="97" spans="2:5" x14ac:dyDescent="0.25">
      <c r="B97" s="62"/>
      <c r="C97" s="62"/>
      <c r="D97" s="62"/>
      <c r="E97" s="63"/>
    </row>
    <row r="98" spans="2:5" x14ac:dyDescent="0.25">
      <c r="B98" s="62"/>
      <c r="C98" s="62"/>
      <c r="D98" s="62"/>
      <c r="E98" s="63"/>
    </row>
    <row r="99" spans="2:5" x14ac:dyDescent="0.25">
      <c r="B99" s="62"/>
      <c r="C99" s="62"/>
      <c r="D99" s="62"/>
      <c r="E99" s="63"/>
    </row>
    <row r="100" spans="2:5" x14ac:dyDescent="0.25">
      <c r="B100" s="62"/>
      <c r="C100" s="62"/>
      <c r="D100" s="62"/>
      <c r="E100" s="63"/>
    </row>
    <row r="101" spans="2:5" x14ac:dyDescent="0.25">
      <c r="B101" s="62"/>
      <c r="C101" s="62"/>
      <c r="D101" s="62"/>
      <c r="E101" s="63"/>
    </row>
    <row r="102" spans="2:5" x14ac:dyDescent="0.25">
      <c r="B102" s="62"/>
      <c r="C102" s="62"/>
      <c r="D102" s="62"/>
      <c r="E102" s="63"/>
    </row>
    <row r="103" spans="2:5" x14ac:dyDescent="0.25">
      <c r="B103" s="62"/>
      <c r="C103" s="62"/>
      <c r="D103" s="62"/>
      <c r="E103" s="63"/>
    </row>
    <row r="104" spans="2:5" x14ac:dyDescent="0.25">
      <c r="B104" s="62"/>
      <c r="C104" s="62"/>
      <c r="D104" s="62"/>
      <c r="E104" s="63"/>
    </row>
    <row r="105" spans="2:5" x14ac:dyDescent="0.25">
      <c r="B105" s="62"/>
      <c r="C105" s="62"/>
      <c r="D105" s="62"/>
      <c r="E105" s="63"/>
    </row>
    <row r="106" spans="2:5" x14ac:dyDescent="0.25">
      <c r="B106" s="62"/>
      <c r="C106" s="62"/>
      <c r="D106" s="62"/>
      <c r="E106" s="63"/>
    </row>
    <row r="107" spans="2:5" x14ac:dyDescent="0.25">
      <c r="B107" s="62"/>
      <c r="C107" s="62"/>
      <c r="D107" s="62"/>
      <c r="E107" s="63"/>
    </row>
    <row r="108" spans="2:5" x14ac:dyDescent="0.25">
      <c r="B108" s="62"/>
      <c r="C108" s="62"/>
      <c r="D108" s="62"/>
      <c r="E108" s="63"/>
    </row>
    <row r="109" spans="2:5" x14ac:dyDescent="0.25">
      <c r="B109" s="62"/>
      <c r="C109" s="62"/>
      <c r="D109" s="62"/>
      <c r="E109" s="63"/>
    </row>
    <row r="110" spans="2:5" x14ac:dyDescent="0.25">
      <c r="B110" s="62"/>
      <c r="C110" s="62"/>
      <c r="D110" s="62"/>
      <c r="E110" s="63"/>
    </row>
    <row r="111" spans="2:5" x14ac:dyDescent="0.25">
      <c r="B111" s="62"/>
      <c r="C111" s="62"/>
      <c r="D111" s="62"/>
      <c r="E111" s="63"/>
    </row>
    <row r="112" spans="2:5" x14ac:dyDescent="0.25">
      <c r="B112" s="62"/>
      <c r="C112" s="62"/>
      <c r="D112" s="62"/>
      <c r="E112" s="63"/>
    </row>
    <row r="113" spans="2:5" x14ac:dyDescent="0.25">
      <c r="B113" s="62"/>
      <c r="C113" s="62"/>
      <c r="D113" s="62"/>
      <c r="E113" s="63"/>
    </row>
    <row r="114" spans="2:5" x14ac:dyDescent="0.25">
      <c r="B114" s="62"/>
      <c r="C114" s="62"/>
      <c r="D114" s="62"/>
      <c r="E114" s="63"/>
    </row>
  </sheetData>
  <sheetProtection algorithmName="SHA-512" hashValue="CHI2CpcDSq0gqqFAUDbclxgi9IyinJSPmMybfBGmekC4tMWGH58yDA1LMTSP3CWLNa1lG15m6Fi0ePhnGBX36A==" saltValue="o/NvkF+hDmmEHb9kxCYMiQ==" spinCount="100000" sheet="1" insertRows="0"/>
  <mergeCells count="64">
    <mergeCell ref="I57:I59"/>
    <mergeCell ref="E58:F58"/>
    <mergeCell ref="E59:F59"/>
    <mergeCell ref="F9:F10"/>
    <mergeCell ref="B1:C1"/>
    <mergeCell ref="D1:D4"/>
    <mergeCell ref="B2:C2"/>
    <mergeCell ref="B3:C3"/>
    <mergeCell ref="B4:C4"/>
    <mergeCell ref="G1:G2"/>
    <mergeCell ref="I8:I11"/>
    <mergeCell ref="E60:F60"/>
    <mergeCell ref="E61:F61"/>
    <mergeCell ref="E62:F62"/>
    <mergeCell ref="A6:B6"/>
    <mergeCell ref="A8:C8"/>
    <mergeCell ref="A55:E55"/>
    <mergeCell ref="A56:E56"/>
    <mergeCell ref="J7:J11"/>
    <mergeCell ref="K8:K11"/>
    <mergeCell ref="O17:Q17"/>
    <mergeCell ref="M1:Q8"/>
    <mergeCell ref="M9:M10"/>
    <mergeCell ref="O12:Q12"/>
    <mergeCell ref="O13:Q13"/>
    <mergeCell ref="O14:Q14"/>
    <mergeCell ref="O15:Q15"/>
    <mergeCell ref="O16:Q16"/>
    <mergeCell ref="O29:Q29"/>
    <mergeCell ref="O20:Q20"/>
    <mergeCell ref="O21:Q21"/>
    <mergeCell ref="O22:Q22"/>
    <mergeCell ref="O23:Q23"/>
    <mergeCell ref="O24:Q24"/>
    <mergeCell ref="O25:Q25"/>
    <mergeCell ref="O18:Q18"/>
    <mergeCell ref="O19:Q19"/>
    <mergeCell ref="O51:Q51"/>
    <mergeCell ref="O52:Q52"/>
    <mergeCell ref="O53:Q53"/>
    <mergeCell ref="O35:Q35"/>
    <mergeCell ref="O36:Q36"/>
    <mergeCell ref="O37:Q37"/>
    <mergeCell ref="O38:Q38"/>
    <mergeCell ref="O42:Q42"/>
    <mergeCell ref="O43:Q43"/>
    <mergeCell ref="O26:Q26"/>
    <mergeCell ref="O27:Q27"/>
    <mergeCell ref="O28:Q28"/>
    <mergeCell ref="O44:Q44"/>
    <mergeCell ref="O50:Q50"/>
    <mergeCell ref="O45:Q45"/>
    <mergeCell ref="O46:Q46"/>
    <mergeCell ref="O47:Q47"/>
    <mergeCell ref="O48:Q48"/>
    <mergeCell ref="O49:Q49"/>
    <mergeCell ref="O40:Q40"/>
    <mergeCell ref="O41:Q41"/>
    <mergeCell ref="O30:Q30"/>
    <mergeCell ref="O31:Q31"/>
    <mergeCell ref="O32:Q32"/>
    <mergeCell ref="O33:Q33"/>
    <mergeCell ref="O34:Q34"/>
    <mergeCell ref="O39:Q39"/>
  </mergeCells>
  <conditionalFormatting sqref="D8 A13:G53">
    <cfRule type="cellIs" dxfId="43" priority="22" operator="equal">
      <formula>0</formula>
    </cfRule>
  </conditionalFormatting>
  <conditionalFormatting sqref="H13">
    <cfRule type="expression" dxfId="42" priority="21">
      <formula>$E13&lt;&gt;""</formula>
    </cfRule>
  </conditionalFormatting>
  <conditionalFormatting sqref="I13:K13">
    <cfRule type="expression" dxfId="41" priority="20">
      <formula>$E13&lt;&gt;""</formula>
    </cfRule>
  </conditionalFormatting>
  <conditionalFormatting sqref="L13">
    <cfRule type="expression" dxfId="40" priority="19">
      <formula>$E13&lt;&gt;""</formula>
    </cfRule>
  </conditionalFormatting>
  <conditionalFormatting sqref="H14:H29">
    <cfRule type="expression" dxfId="39" priority="18">
      <formula>$E14&lt;&gt;""</formula>
    </cfRule>
  </conditionalFormatting>
  <conditionalFormatting sqref="I14:K29">
    <cfRule type="expression" dxfId="38" priority="17">
      <formula>$E14&lt;&gt;""</formula>
    </cfRule>
  </conditionalFormatting>
  <conditionalFormatting sqref="L14:L29">
    <cfRule type="expression" dxfId="37" priority="16">
      <formula>$E14&lt;&gt;""</formula>
    </cfRule>
  </conditionalFormatting>
  <conditionalFormatting sqref="H30:H53">
    <cfRule type="expression" dxfId="36" priority="15">
      <formula>$E30&lt;&gt;""</formula>
    </cfRule>
  </conditionalFormatting>
  <conditionalFormatting sqref="I30:K53">
    <cfRule type="expression" dxfId="35" priority="14">
      <formula>$E30&lt;&gt;""</formula>
    </cfRule>
  </conditionalFormatting>
  <conditionalFormatting sqref="L30:L53">
    <cfRule type="expression" dxfId="34" priority="13">
      <formula>$E30&lt;&gt;""</formula>
    </cfRule>
  </conditionalFormatting>
  <conditionalFormatting sqref="E59:E62">
    <cfRule type="cellIs" dxfId="33" priority="12" operator="equal">
      <formula>0</formula>
    </cfRule>
  </conditionalFormatting>
  <conditionalFormatting sqref="G1">
    <cfRule type="cellIs" dxfId="32" priority="11" operator="equal">
      <formula>0</formula>
    </cfRule>
  </conditionalFormatting>
  <conditionalFormatting sqref="G1">
    <cfRule type="containsText" dxfId="31" priority="10" operator="containsText" text="21">
      <formula>NOT(ISERROR(SEARCH("21",G1)))</formula>
    </cfRule>
  </conditionalFormatting>
  <conditionalFormatting sqref="M1:M8">
    <cfRule type="containsText" dxfId="30" priority="2" operator="containsText" text="Vyplňte, prosím, pouze žluté buňky">
      <formula>NOT(ISERROR(SEARCH("Vyplňte, prosím, pouze žluté buňky",M1)))</formula>
    </cfRule>
  </conditionalFormatting>
  <conditionalFormatting sqref="M13:M53">
    <cfRule type="cellIs" dxfId="29" priority="3" operator="equal">
      <formula>0</formula>
    </cfRule>
    <cfRule type="cellIs" dxfId="28" priority="4" operator="equal">
      <formula>1</formula>
    </cfRule>
    <cfRule type="containsText" dxfId="27" priority="7" operator="containsText" text="NE">
      <formula>NOT(ISERROR(SEARCH("NE",M13)))</formula>
    </cfRule>
    <cfRule type="containsText" dxfId="26" priority="8" operator="containsText" text="ANO">
      <formula>NOT(ISERROR(SEARCH("ANO",M13)))</formula>
    </cfRule>
    <cfRule type="cellIs" dxfId="25" priority="9" operator="equal">
      <formula>0</formula>
    </cfRule>
  </conditionalFormatting>
  <conditionalFormatting sqref="O13:O53">
    <cfRule type="containsText" dxfId="24" priority="5" operator="containsText" text="požádat">
      <formula>NOT(ISERROR(SEARCH("požádat",O13)))</formula>
    </cfRule>
    <cfRule type="containsText" dxfId="23" priority="6" operator="containsText" text="informovat">
      <formula>NOT(ISERROR(SEARCH("informovat",O13)))</formula>
    </cfRule>
  </conditionalFormatting>
  <conditionalFormatting sqref="N13:N53">
    <cfRule type="expression" dxfId="22" priority="1">
      <formula>$E13&lt;&gt;""</formula>
    </cfRule>
  </conditionalFormatting>
  <dataValidations count="3">
    <dataValidation type="list" allowBlank="1" showInputMessage="1" showErrorMessage="1" sqref="M13:M53" xr:uid="{D6ADC483-8C00-4AB9-98FA-E37C7E07C6CD}">
      <formula1>"1,0"</formula1>
    </dataValidation>
    <dataValidation type="list" allowBlank="1" showInputMessage="1" showErrorMessage="1" sqref="N13:N53" xr:uid="{CDC3629E-7951-424D-B9C4-0AE32746C070}">
      <formula1>"A,B,C"</formula1>
    </dataValidation>
    <dataValidation type="list" allowBlank="1" showInputMessage="1" showErrorMessage="1" sqref="E13:E53" xr:uid="{411A2A32-C6C0-4B88-BA0C-B03D8D642E5C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70D3-5DC2-4B6E-B94E-724EE3831B12}">
  <sheetPr>
    <pageSetUpPr fitToPage="1"/>
  </sheetPr>
  <dimension ref="A1:Q55"/>
  <sheetViews>
    <sheetView showGridLines="0" zoomScaleNormal="100" workbookViewId="0">
      <selection activeCell="C47" sqref="C47:D47"/>
    </sheetView>
  </sheetViews>
  <sheetFormatPr defaultColWidth="9.140625" defaultRowHeight="12.75" x14ac:dyDescent="0.2"/>
  <cols>
    <col min="1" max="1" width="6.7109375" style="206" customWidth="1"/>
    <col min="2" max="2" width="16.140625" style="206" customWidth="1"/>
    <col min="3" max="3" width="30.5703125" style="156" customWidth="1"/>
    <col min="4" max="4" width="19.5703125" style="156" customWidth="1"/>
    <col min="5" max="6" width="18.7109375" style="156" customWidth="1"/>
    <col min="7" max="7" width="9.7109375" style="156" bestFit="1" customWidth="1"/>
    <col min="8" max="13" width="9.140625" style="156"/>
    <col min="14" max="14" width="3.42578125" style="157" customWidth="1"/>
    <col min="15" max="15" width="23.42578125" style="156" customWidth="1"/>
    <col min="16" max="16" width="8.28515625" style="156" customWidth="1"/>
    <col min="17" max="16384" width="9.140625" style="156"/>
  </cols>
  <sheetData>
    <row r="1" spans="1:17" s="19" customFormat="1" ht="18.600000000000001" customHeight="1" x14ac:dyDescent="0.25">
      <c r="A1" s="372" t="s">
        <v>68</v>
      </c>
      <c r="B1" s="282"/>
      <c r="C1" s="290">
        <f>'1. SOUHRNNÉ INFORMACE'!B5</f>
        <v>0</v>
      </c>
      <c r="D1" s="373"/>
      <c r="E1" s="399" t="str">
        <f>'1. SOUHRNNÉ INFORMACE'!B2</f>
        <v>LOH28</v>
      </c>
      <c r="F1" s="400"/>
    </row>
    <row r="2" spans="1:17" s="19" customFormat="1" ht="15.6" customHeight="1" x14ac:dyDescent="0.25">
      <c r="A2" s="374" t="s">
        <v>36</v>
      </c>
      <c r="B2" s="286" t="s">
        <v>36</v>
      </c>
      <c r="C2" s="381">
        <f>'1. SOUHRNNÉ INFORMACE'!B6</f>
        <v>0</v>
      </c>
      <c r="D2" s="382"/>
      <c r="E2" s="401"/>
      <c r="F2" s="402"/>
    </row>
    <row r="3" spans="1:17" s="19" customFormat="1" ht="18.600000000000001" customHeight="1" x14ac:dyDescent="0.25">
      <c r="A3" s="374" t="s">
        <v>56</v>
      </c>
      <c r="B3" s="286" t="s">
        <v>56</v>
      </c>
      <c r="C3" s="283">
        <f>'1. SOUHRNNÉ INFORMACE'!B9</f>
        <v>0</v>
      </c>
      <c r="D3" s="284"/>
      <c r="E3" s="153"/>
      <c r="F3" s="69"/>
    </row>
    <row r="4" spans="1:17" s="19" customFormat="1" ht="18.600000000000001" customHeight="1" thickBot="1" x14ac:dyDescent="0.3">
      <c r="A4" s="383" t="s">
        <v>57</v>
      </c>
      <c r="B4" s="288" t="s">
        <v>57</v>
      </c>
      <c r="C4" s="283">
        <f>'1. SOUHRNNÉ INFORMACE'!B10</f>
        <v>0</v>
      </c>
      <c r="D4" s="284"/>
      <c r="E4" s="153"/>
      <c r="F4" s="69"/>
      <c r="N4" s="152"/>
    </row>
    <row r="5" spans="1:17" ht="5.45" customHeight="1" thickBot="1" x14ac:dyDescent="0.25">
      <c r="A5" s="154"/>
      <c r="B5" s="154"/>
      <c r="C5" s="155"/>
      <c r="D5" s="155"/>
      <c r="E5" s="155"/>
      <c r="F5" s="155"/>
    </row>
    <row r="6" spans="1:17" x14ac:dyDescent="0.2">
      <c r="A6" s="327" t="str">
        <f>IF('1. SOUHRNNÉ INFORMACE'!B2=0,"",'1. SOUHRNNÉ INFORMACE'!B2)</f>
        <v>LOH28</v>
      </c>
      <c r="B6" s="328"/>
      <c r="C6" s="120">
        <f>'1. SOUHRNNÉ INFORMACE'!B11</f>
        <v>0</v>
      </c>
      <c r="D6" s="158" t="s">
        <v>201</v>
      </c>
      <c r="E6" s="155"/>
      <c r="F6" s="155"/>
      <c r="G6" s="159" t="s">
        <v>176</v>
      </c>
      <c r="O6" s="160" t="s">
        <v>187</v>
      </c>
    </row>
    <row r="7" spans="1:17" ht="19.149999999999999" customHeight="1" x14ac:dyDescent="0.2">
      <c r="A7" s="398" t="s">
        <v>177</v>
      </c>
      <c r="B7" s="398"/>
      <c r="C7" s="161">
        <f>'2. POUŽITÍ DOTACE'!C6</f>
        <v>0</v>
      </c>
      <c r="D7" s="162">
        <f>D11-E11</f>
        <v>0</v>
      </c>
      <c r="E7" s="155" t="str">
        <f>IF(('2. POUŽITÍ DOTACE'!E31+'1. SOUHRNNÉ INFORMACE'!B12)='7. Přehled zdrojů'!D7,"OK","CHYBA - prosím zkontrolujte vratku")</f>
        <v>OK</v>
      </c>
      <c r="F7" s="155"/>
      <c r="G7" s="159" t="s">
        <v>178</v>
      </c>
      <c r="O7" s="163" t="e">
        <f>C6/C7</f>
        <v>#DIV/0!</v>
      </c>
    </row>
    <row r="8" spans="1:17" ht="31.15" customHeight="1" x14ac:dyDescent="0.2">
      <c r="A8" s="313" t="s">
        <v>192</v>
      </c>
      <c r="B8" s="313"/>
      <c r="C8" s="313"/>
      <c r="D8" s="313"/>
      <c r="E8" s="313"/>
      <c r="F8" s="313"/>
      <c r="G8" s="21"/>
      <c r="H8" s="164"/>
      <c r="I8" s="164"/>
      <c r="J8" s="164"/>
      <c r="K8" s="164"/>
      <c r="L8" s="164"/>
      <c r="M8" s="164"/>
      <c r="N8" s="165"/>
      <c r="O8" s="164"/>
    </row>
    <row r="9" spans="1:17" s="167" customFormat="1" ht="9.6" customHeight="1" thickBot="1" x14ac:dyDescent="0.25">
      <c r="A9" s="166"/>
      <c r="B9" s="166"/>
      <c r="C9" s="166"/>
      <c r="D9" s="166"/>
      <c r="E9" s="166"/>
      <c r="F9" s="166"/>
      <c r="N9" s="168"/>
    </row>
    <row r="10" spans="1:17" ht="49.9" customHeight="1" thickBot="1" x14ac:dyDescent="0.25">
      <c r="A10" s="378" t="s">
        <v>82</v>
      </c>
      <c r="B10" s="379"/>
      <c r="C10" s="380"/>
      <c r="D10" s="169" t="s">
        <v>83</v>
      </c>
      <c r="E10" s="170" t="s">
        <v>84</v>
      </c>
      <c r="F10" s="171" t="s">
        <v>85</v>
      </c>
      <c r="P10" s="172"/>
      <c r="Q10" s="173"/>
    </row>
    <row r="11" spans="1:17" x14ac:dyDescent="0.2">
      <c r="A11" s="174">
        <v>1</v>
      </c>
      <c r="B11" s="175" t="s">
        <v>106</v>
      </c>
      <c r="C11" s="176"/>
      <c r="D11" s="177">
        <f>'1. SOUHRNNÉ INFORMACE'!B11</f>
        <v>0</v>
      </c>
      <c r="E11" s="177">
        <f>'2. POUŽITÍ DOTACE'!D30</f>
        <v>0</v>
      </c>
      <c r="F11" s="178" t="str">
        <f t="shared" ref="F11:F19" si="0">IF($D$39&gt;0,E11/$D$39," ")</f>
        <v xml:space="preserve"> </v>
      </c>
      <c r="G11" s="179" t="str">
        <f>IF(D11&gt;0,IF(E11="","Vyplňte sloupec Čerpané finanční prostředky v Kč"," "),"")</f>
        <v/>
      </c>
    </row>
    <row r="12" spans="1:17" x14ac:dyDescent="0.2">
      <c r="A12" s="180">
        <v>2</v>
      </c>
      <c r="B12" s="375" t="s">
        <v>86</v>
      </c>
      <c r="C12" s="376"/>
      <c r="D12" s="10"/>
      <c r="E12" s="10"/>
      <c r="F12" s="178" t="str">
        <f t="shared" si="0"/>
        <v xml:space="preserve"> </v>
      </c>
      <c r="G12" s="179" t="str">
        <f t="shared" ref="G12:G20" si="1">IF(D12&gt;0,IF(E12="","Vyplňte sloupec Čerpané finanční prostředky v Kč"," "),"")</f>
        <v/>
      </c>
      <c r="N12" s="34"/>
      <c r="O12" s="35" t="s">
        <v>108</v>
      </c>
      <c r="P12" s="36" t="s">
        <v>109</v>
      </c>
      <c r="Q12" s="182"/>
    </row>
    <row r="13" spans="1:17" x14ac:dyDescent="0.2">
      <c r="A13" s="180">
        <v>3</v>
      </c>
      <c r="B13" s="375" t="s">
        <v>87</v>
      </c>
      <c r="C13" s="376"/>
      <c r="D13" s="10"/>
      <c r="E13" s="10"/>
      <c r="F13" s="178" t="str">
        <f t="shared" si="0"/>
        <v xml:space="preserve"> </v>
      </c>
      <c r="G13" s="179" t="str">
        <f t="shared" si="1"/>
        <v/>
      </c>
      <c r="N13" s="34" t="s">
        <v>110</v>
      </c>
      <c r="O13" s="37" t="s">
        <v>111</v>
      </c>
      <c r="P13" s="38" t="s">
        <v>112</v>
      </c>
      <c r="Q13" s="182"/>
    </row>
    <row r="14" spans="1:17" x14ac:dyDescent="0.2">
      <c r="A14" s="180">
        <v>4</v>
      </c>
      <c r="B14" s="375" t="s">
        <v>88</v>
      </c>
      <c r="C14" s="376"/>
      <c r="D14" s="10"/>
      <c r="E14" s="10"/>
      <c r="F14" s="178" t="str">
        <f t="shared" si="0"/>
        <v xml:space="preserve"> </v>
      </c>
      <c r="G14" s="179" t="str">
        <f t="shared" si="1"/>
        <v/>
      </c>
      <c r="N14" s="34" t="s">
        <v>119</v>
      </c>
      <c r="O14" s="37" t="s">
        <v>113</v>
      </c>
      <c r="P14" s="38" t="s">
        <v>114</v>
      </c>
      <c r="Q14" s="182"/>
    </row>
    <row r="15" spans="1:17" x14ac:dyDescent="0.2">
      <c r="A15" s="180">
        <v>5</v>
      </c>
      <c r="B15" s="375" t="s">
        <v>89</v>
      </c>
      <c r="C15" s="376"/>
      <c r="D15" s="10"/>
      <c r="E15" s="10"/>
      <c r="F15" s="178" t="str">
        <f t="shared" si="0"/>
        <v xml:space="preserve"> </v>
      </c>
      <c r="G15" s="179" t="str">
        <f t="shared" si="1"/>
        <v/>
      </c>
      <c r="N15" s="34" t="s">
        <v>120</v>
      </c>
      <c r="O15" s="37" t="s">
        <v>115</v>
      </c>
      <c r="P15" s="38" t="s">
        <v>116</v>
      </c>
      <c r="Q15" s="182"/>
    </row>
    <row r="16" spans="1:17" x14ac:dyDescent="0.2">
      <c r="A16" s="180">
        <v>6</v>
      </c>
      <c r="B16" s="390" t="s">
        <v>90</v>
      </c>
      <c r="C16" s="391"/>
      <c r="D16" s="10"/>
      <c r="E16" s="10"/>
      <c r="F16" s="178" t="str">
        <f>IF($D$39&gt;0,E16/$D$39," ")</f>
        <v xml:space="preserve"> </v>
      </c>
      <c r="G16" s="179" t="str">
        <f t="shared" si="1"/>
        <v/>
      </c>
      <c r="N16" s="34" t="s">
        <v>121</v>
      </c>
      <c r="O16" s="37" t="s">
        <v>117</v>
      </c>
      <c r="P16" s="38" t="s">
        <v>118</v>
      </c>
      <c r="Q16" s="182"/>
    </row>
    <row r="17" spans="1:17" x14ac:dyDescent="0.2">
      <c r="A17" s="180">
        <v>7</v>
      </c>
      <c r="B17" s="375" t="s">
        <v>91</v>
      </c>
      <c r="C17" s="376"/>
      <c r="D17" s="10"/>
      <c r="E17" s="10"/>
      <c r="F17" s="178" t="str">
        <f t="shared" si="0"/>
        <v xml:space="preserve"> </v>
      </c>
      <c r="G17" s="179" t="str">
        <f t="shared" si="1"/>
        <v/>
      </c>
      <c r="N17" s="34" t="s">
        <v>122</v>
      </c>
      <c r="O17" s="37" t="s">
        <v>124</v>
      </c>
      <c r="P17" s="38" t="s">
        <v>125</v>
      </c>
      <c r="Q17" s="182"/>
    </row>
    <row r="18" spans="1:17" ht="13.5" thickBot="1" x14ac:dyDescent="0.25">
      <c r="A18" s="180">
        <v>8</v>
      </c>
      <c r="B18" s="392" t="s">
        <v>92</v>
      </c>
      <c r="C18" s="393"/>
      <c r="D18" s="10"/>
      <c r="E18" s="10"/>
      <c r="F18" s="178" t="str">
        <f t="shared" si="0"/>
        <v xml:space="preserve"> </v>
      </c>
      <c r="G18" s="179" t="str">
        <f t="shared" si="1"/>
        <v/>
      </c>
      <c r="N18" s="34" t="s">
        <v>123</v>
      </c>
      <c r="O18" s="37" t="s">
        <v>134</v>
      </c>
      <c r="P18" s="38" t="s">
        <v>135</v>
      </c>
      <c r="Q18" s="182"/>
    </row>
    <row r="19" spans="1:17" ht="13.5" thickBot="1" x14ac:dyDescent="0.25">
      <c r="A19" s="180">
        <v>9</v>
      </c>
      <c r="B19" s="394" t="s">
        <v>93</v>
      </c>
      <c r="C19" s="395"/>
      <c r="D19" s="10"/>
      <c r="E19" s="10"/>
      <c r="F19" s="178" t="str">
        <f t="shared" si="0"/>
        <v xml:space="preserve"> </v>
      </c>
      <c r="G19" s="179" t="str">
        <f t="shared" si="1"/>
        <v/>
      </c>
      <c r="N19" s="34" t="s">
        <v>126</v>
      </c>
      <c r="O19" s="37" t="s">
        <v>136</v>
      </c>
      <c r="P19" s="38" t="s">
        <v>137</v>
      </c>
      <c r="Q19" s="182"/>
    </row>
    <row r="20" spans="1:17" ht="13.5" thickBot="1" x14ac:dyDescent="0.25">
      <c r="A20" s="174"/>
      <c r="B20" s="396"/>
      <c r="C20" s="397"/>
      <c r="D20" s="181"/>
      <c r="E20" s="181"/>
      <c r="F20" s="178" t="str">
        <f t="shared" ref="F20" si="2">IF($D$39&gt;0,E20/$D$39," ")</f>
        <v xml:space="preserve"> </v>
      </c>
      <c r="G20" s="179" t="str">
        <f t="shared" si="1"/>
        <v/>
      </c>
      <c r="N20" s="34" t="s">
        <v>127</v>
      </c>
      <c r="O20" s="37" t="s">
        <v>138</v>
      </c>
      <c r="P20" s="38" t="s">
        <v>139</v>
      </c>
      <c r="Q20" s="182"/>
    </row>
    <row r="21" spans="1:17" ht="13.9" customHeight="1" thickBot="1" x14ac:dyDescent="0.25">
      <c r="A21" s="377" t="str">
        <f>IF(D19&gt;0,IF(B20="","Nezapomeňte uvést ostatní zdroje financování","")," ")</f>
        <v xml:space="preserve"> </v>
      </c>
      <c r="B21" s="377"/>
      <c r="C21" s="377"/>
      <c r="D21" s="384"/>
      <c r="E21" s="384"/>
      <c r="F21" s="385"/>
      <c r="G21" s="179"/>
      <c r="N21" s="34" t="s">
        <v>128</v>
      </c>
      <c r="O21" s="37" t="s">
        <v>140</v>
      </c>
      <c r="P21" s="38" t="s">
        <v>141</v>
      </c>
    </row>
    <row r="22" spans="1:17" ht="13.5" thickBot="1" x14ac:dyDescent="0.25">
      <c r="A22" s="183" t="s">
        <v>94</v>
      </c>
      <c r="B22" s="184"/>
      <c r="C22" s="185"/>
      <c r="D22" s="186">
        <f>SUM(D11:D19)</f>
        <v>0</v>
      </c>
      <c r="E22" s="186">
        <f>SUM(E11:E19)</f>
        <v>0</v>
      </c>
      <c r="F22" s="187">
        <f>SUM(F11:F19)</f>
        <v>0</v>
      </c>
      <c r="G22" s="179"/>
      <c r="N22" s="34" t="s">
        <v>129</v>
      </c>
      <c r="O22" s="37" t="s">
        <v>142</v>
      </c>
      <c r="P22" s="38" t="s">
        <v>143</v>
      </c>
    </row>
    <row r="23" spans="1:17" x14ac:dyDescent="0.2">
      <c r="A23" s="188">
        <v>10</v>
      </c>
      <c r="B23" s="189" t="s">
        <v>95</v>
      </c>
      <c r="C23" s="8"/>
      <c r="D23" s="11"/>
      <c r="E23" s="11"/>
      <c r="F23" s="178" t="str">
        <f>IF($D$39&gt;0,E23/$D$39," ")</f>
        <v xml:space="preserve"> </v>
      </c>
      <c r="G23" s="179" t="str">
        <f t="shared" ref="G23:G35" si="3">IF(D23&gt;0,IF(E23="","Vyplňte sloupec Čerpané finanční prostředky v Kč"," "),"")</f>
        <v/>
      </c>
      <c r="N23" s="34" t="s">
        <v>130</v>
      </c>
      <c r="O23" s="37" t="s">
        <v>144</v>
      </c>
      <c r="P23" s="38" t="s">
        <v>145</v>
      </c>
    </row>
    <row r="24" spans="1:17" ht="13.5" thickBot="1" x14ac:dyDescent="0.25">
      <c r="A24" s="190">
        <v>11</v>
      </c>
      <c r="B24" s="191" t="s">
        <v>38</v>
      </c>
      <c r="C24" s="8"/>
      <c r="D24" s="10"/>
      <c r="E24" s="10"/>
      <c r="F24" s="178" t="str">
        <f>IF($D$39&gt;0,E24/$D$39," ")</f>
        <v xml:space="preserve"> </v>
      </c>
      <c r="G24" s="179" t="str">
        <f t="shared" si="3"/>
        <v/>
      </c>
      <c r="N24" s="34" t="s">
        <v>131</v>
      </c>
      <c r="O24" s="37" t="s">
        <v>146</v>
      </c>
      <c r="P24" s="38" t="s">
        <v>147</v>
      </c>
    </row>
    <row r="25" spans="1:17" ht="13.5" thickBot="1" x14ac:dyDescent="0.25">
      <c r="A25" s="183" t="s">
        <v>162</v>
      </c>
      <c r="B25" s="184"/>
      <c r="C25" s="185"/>
      <c r="D25" s="177">
        <f>SUM(D23:D24)</f>
        <v>0</v>
      </c>
      <c r="E25" s="177">
        <f>SUM(E23:E24)</f>
        <v>0</v>
      </c>
      <c r="F25" s="187">
        <f>SUM(F23:F24)</f>
        <v>0</v>
      </c>
      <c r="G25" s="179"/>
      <c r="N25" s="34" t="s">
        <v>132</v>
      </c>
      <c r="O25" s="37" t="s">
        <v>148</v>
      </c>
      <c r="P25" s="38" t="s">
        <v>149</v>
      </c>
    </row>
    <row r="26" spans="1:17" x14ac:dyDescent="0.2">
      <c r="A26" s="192">
        <v>12</v>
      </c>
      <c r="B26" s="386" t="s">
        <v>96</v>
      </c>
      <c r="C26" s="387"/>
      <c r="D26" s="10"/>
      <c r="E26" s="10"/>
      <c r="F26" s="178" t="str">
        <f t="shared" ref="F26:F34" si="4">IF($D$39&gt;0,E26/$D$39," ")</f>
        <v xml:space="preserve"> </v>
      </c>
      <c r="G26" s="179" t="str">
        <f t="shared" si="3"/>
        <v/>
      </c>
      <c r="N26" s="34" t="s">
        <v>133</v>
      </c>
      <c r="O26" s="37" t="s">
        <v>150</v>
      </c>
      <c r="P26" s="38" t="s">
        <v>151</v>
      </c>
    </row>
    <row r="27" spans="1:17" x14ac:dyDescent="0.2">
      <c r="A27" s="192">
        <v>13</v>
      </c>
      <c r="B27" s="388" t="s">
        <v>97</v>
      </c>
      <c r="C27" s="389"/>
      <c r="D27" s="10"/>
      <c r="E27" s="10"/>
      <c r="F27" s="178" t="str">
        <f t="shared" si="4"/>
        <v xml:space="preserve"> </v>
      </c>
      <c r="G27" s="179" t="str">
        <f t="shared" si="3"/>
        <v/>
      </c>
      <c r="O27" s="193"/>
      <c r="P27" s="193"/>
    </row>
    <row r="28" spans="1:17" x14ac:dyDescent="0.2">
      <c r="A28" s="192">
        <v>14</v>
      </c>
      <c r="B28" s="388" t="s">
        <v>98</v>
      </c>
      <c r="C28" s="389"/>
      <c r="D28" s="10"/>
      <c r="E28" s="10"/>
      <c r="F28" s="178" t="str">
        <f t="shared" si="4"/>
        <v xml:space="preserve"> </v>
      </c>
      <c r="G28" s="179" t="str">
        <f t="shared" si="3"/>
        <v/>
      </c>
      <c r="L28" s="194"/>
    </row>
    <row r="29" spans="1:17" x14ac:dyDescent="0.2">
      <c r="A29" s="192">
        <v>15</v>
      </c>
      <c r="B29" s="388" t="s">
        <v>99</v>
      </c>
      <c r="C29" s="389"/>
      <c r="D29" s="10"/>
      <c r="E29" s="10"/>
      <c r="F29" s="178" t="str">
        <f t="shared" si="4"/>
        <v xml:space="preserve"> </v>
      </c>
      <c r="G29" s="179" t="str">
        <f t="shared" si="3"/>
        <v/>
      </c>
    </row>
    <row r="30" spans="1:17" x14ac:dyDescent="0.2">
      <c r="A30" s="192">
        <v>16</v>
      </c>
      <c r="B30" s="388" t="s">
        <v>100</v>
      </c>
      <c r="C30" s="389"/>
      <c r="D30" s="10"/>
      <c r="E30" s="10"/>
      <c r="F30" s="178" t="str">
        <f t="shared" si="4"/>
        <v xml:space="preserve"> </v>
      </c>
      <c r="G30" s="179" t="str">
        <f t="shared" si="3"/>
        <v/>
      </c>
    </row>
    <row r="31" spans="1:17" x14ac:dyDescent="0.2">
      <c r="A31" s="192">
        <v>17</v>
      </c>
      <c r="B31" s="388" t="s">
        <v>101</v>
      </c>
      <c r="C31" s="389"/>
      <c r="D31" s="10"/>
      <c r="E31" s="10"/>
      <c r="F31" s="178" t="str">
        <f t="shared" si="4"/>
        <v xml:space="preserve"> </v>
      </c>
      <c r="G31" s="179" t="str">
        <f t="shared" si="3"/>
        <v/>
      </c>
      <c r="N31" s="156"/>
    </row>
    <row r="32" spans="1:17" x14ac:dyDescent="0.2">
      <c r="A32" s="192">
        <v>18</v>
      </c>
      <c r="B32" s="388" t="s">
        <v>102</v>
      </c>
      <c r="C32" s="389"/>
      <c r="D32" s="10"/>
      <c r="E32" s="10"/>
      <c r="F32" s="178" t="str">
        <f t="shared" si="4"/>
        <v xml:space="preserve"> </v>
      </c>
      <c r="G32" s="179" t="str">
        <f t="shared" si="3"/>
        <v/>
      </c>
      <c r="N32" s="156"/>
    </row>
    <row r="33" spans="1:14" x14ac:dyDescent="0.2">
      <c r="A33" s="192">
        <v>19</v>
      </c>
      <c r="B33" s="388" t="s">
        <v>103</v>
      </c>
      <c r="C33" s="389"/>
      <c r="D33" s="10"/>
      <c r="E33" s="10"/>
      <c r="F33" s="178" t="str">
        <f t="shared" si="4"/>
        <v xml:space="preserve"> </v>
      </c>
      <c r="G33" s="179" t="str">
        <f t="shared" si="3"/>
        <v/>
      </c>
      <c r="N33" s="156"/>
    </row>
    <row r="34" spans="1:14" ht="13.5" thickBot="1" x14ac:dyDescent="0.25">
      <c r="A34" s="192">
        <v>20</v>
      </c>
      <c r="B34" s="388" t="s">
        <v>107</v>
      </c>
      <c r="C34" s="389"/>
      <c r="D34" s="12"/>
      <c r="E34" s="10"/>
      <c r="F34" s="178" t="str">
        <f t="shared" si="4"/>
        <v xml:space="preserve"> </v>
      </c>
      <c r="G34" s="179" t="str">
        <f t="shared" si="3"/>
        <v/>
      </c>
      <c r="H34" s="179"/>
      <c r="I34" s="179"/>
      <c r="J34" s="179"/>
      <c r="K34" s="179"/>
      <c r="N34" s="156"/>
    </row>
    <row r="35" spans="1:14" ht="13.5" thickBot="1" x14ac:dyDescent="0.25">
      <c r="A35" s="174"/>
      <c r="B35" s="404"/>
      <c r="C35" s="405"/>
      <c r="D35" s="181"/>
      <c r="E35" s="181"/>
      <c r="F35" s="178" t="str">
        <f t="shared" ref="F35" si="5">IF($D$39&gt;0,E35/$D$39," ")</f>
        <v xml:space="preserve"> </v>
      </c>
      <c r="G35" s="179" t="str">
        <f t="shared" si="3"/>
        <v/>
      </c>
      <c r="H35" s="179"/>
      <c r="I35" s="179"/>
      <c r="J35" s="179"/>
      <c r="K35" s="179"/>
      <c r="N35" s="156"/>
    </row>
    <row r="36" spans="1:14" ht="14.45" customHeight="1" thickBot="1" x14ac:dyDescent="0.25">
      <c r="A36" s="377" t="str">
        <f>IF(D34&gt;0,IF(B35="","Nezapomeňte uvést ostatní zdroje financování","")," ")</f>
        <v xml:space="preserve"> </v>
      </c>
      <c r="B36" s="377"/>
      <c r="C36" s="377"/>
      <c r="D36" s="384"/>
      <c r="E36" s="384"/>
      <c r="F36" s="385"/>
      <c r="G36" s="179"/>
      <c r="H36" s="179"/>
      <c r="I36" s="179"/>
      <c r="J36" s="179"/>
      <c r="K36" s="179"/>
      <c r="N36" s="156"/>
    </row>
    <row r="37" spans="1:14" ht="13.5" thickBot="1" x14ac:dyDescent="0.25">
      <c r="A37" s="183" t="s">
        <v>163</v>
      </c>
      <c r="B37" s="184"/>
      <c r="C37" s="185"/>
      <c r="D37" s="195">
        <f>SUM(D26:D34)</f>
        <v>0</v>
      </c>
      <c r="E37" s="195">
        <f>SUM(E26:E34)</f>
        <v>0</v>
      </c>
      <c r="F37" s="196">
        <f>SUM(F26:F34)</f>
        <v>0</v>
      </c>
      <c r="G37" s="197"/>
      <c r="H37" s="179"/>
      <c r="I37" s="179"/>
      <c r="J37" s="179"/>
      <c r="K37" s="179"/>
      <c r="N37" s="156"/>
    </row>
    <row r="38" spans="1:14" ht="26.45" customHeight="1" thickBot="1" x14ac:dyDescent="0.25">
      <c r="A38" s="406"/>
      <c r="B38" s="407"/>
      <c r="C38" s="407"/>
      <c r="D38" s="407"/>
      <c r="E38" s="407"/>
      <c r="F38" s="408"/>
      <c r="G38" s="197"/>
      <c r="H38" s="198" t="s">
        <v>202</v>
      </c>
      <c r="I38" s="198"/>
      <c r="J38" s="179"/>
      <c r="K38" s="179"/>
      <c r="N38" s="156"/>
    </row>
    <row r="39" spans="1:14" ht="13.5" thickBot="1" x14ac:dyDescent="0.25">
      <c r="A39" s="183" t="s">
        <v>104</v>
      </c>
      <c r="B39" s="183"/>
      <c r="C39" s="199"/>
      <c r="D39" s="200">
        <f>D22+D25+D37</f>
        <v>0</v>
      </c>
      <c r="E39" s="200">
        <f>E22+E25+E37</f>
        <v>0</v>
      </c>
      <c r="F39" s="201">
        <f>F37+F25+F22</f>
        <v>0</v>
      </c>
      <c r="G39" s="202" t="str">
        <f>IF(F39&gt;1,"Čerpané prostředky jsou vyšší než zdroje. Prosím, zkontrolujte!","")</f>
        <v/>
      </c>
      <c r="H39" s="203" t="str">
        <f>IF(D39&gt;=C7,"OK","Chyba - doplňte zdroje")</f>
        <v>OK</v>
      </c>
      <c r="I39" s="204"/>
    </row>
    <row r="40" spans="1:14" ht="34.9" customHeight="1" x14ac:dyDescent="0.2">
      <c r="A40" s="403" t="s">
        <v>105</v>
      </c>
      <c r="B40" s="403"/>
      <c r="C40" s="403"/>
      <c r="D40" s="403"/>
      <c r="E40" s="403"/>
      <c r="F40" s="403"/>
    </row>
    <row r="41" spans="1:14" x14ac:dyDescent="0.2">
      <c r="A41" s="205"/>
      <c r="B41" s="154"/>
      <c r="C41" s="155"/>
      <c r="D41" s="155"/>
      <c r="E41" s="155"/>
      <c r="F41" s="155"/>
    </row>
    <row r="43" spans="1:14" ht="15" x14ac:dyDescent="0.25">
      <c r="C43" s="17" t="s">
        <v>256</v>
      </c>
      <c r="D43" s="19"/>
      <c r="E43" s="19"/>
    </row>
    <row r="44" spans="1:14" ht="15" x14ac:dyDescent="0.25">
      <c r="C44" s="69"/>
      <c r="D44" s="19"/>
      <c r="E44" s="19"/>
    </row>
    <row r="45" spans="1:14" ht="15" x14ac:dyDescent="0.25">
      <c r="C45" s="69"/>
      <c r="D45" s="19"/>
      <c r="E45" s="19"/>
    </row>
    <row r="46" spans="1:14" ht="15" x14ac:dyDescent="0.2">
      <c r="C46" s="270" t="s">
        <v>51</v>
      </c>
      <c r="D46" s="270"/>
      <c r="E46" s="45" t="s">
        <v>52</v>
      </c>
    </row>
    <row r="47" spans="1:14" ht="15" x14ac:dyDescent="0.2">
      <c r="C47" s="268">
        <f>'1. SOUHRNNÉ INFORMACE'!A44</f>
        <v>0</v>
      </c>
      <c r="D47" s="269"/>
      <c r="E47" s="46"/>
    </row>
    <row r="48" spans="1:14" ht="15" x14ac:dyDescent="0.2">
      <c r="C48" s="268">
        <f>'1. SOUHRNNÉ INFORMACE'!A45</f>
        <v>0</v>
      </c>
      <c r="D48" s="269"/>
      <c r="E48" s="46"/>
    </row>
    <row r="49" spans="3:5" ht="15" x14ac:dyDescent="0.2">
      <c r="C49" s="268">
        <f>'1. SOUHRNNÉ INFORMACE'!A46</f>
        <v>0</v>
      </c>
      <c r="D49" s="269"/>
      <c r="E49" s="46"/>
    </row>
    <row r="50" spans="3:5" ht="15" x14ac:dyDescent="0.2">
      <c r="C50" s="268">
        <f>'1. SOUHRNNÉ INFORMACE'!A47</f>
        <v>0</v>
      </c>
      <c r="D50" s="269"/>
      <c r="E50" s="46"/>
    </row>
    <row r="51" spans="3:5" ht="15" x14ac:dyDescent="0.2">
      <c r="C51" s="62"/>
      <c r="D51" s="43"/>
      <c r="E51" s="42"/>
    </row>
    <row r="52" spans="3:5" ht="15" x14ac:dyDescent="0.2">
      <c r="C52" s="62"/>
      <c r="D52" s="43"/>
      <c r="E52" s="241"/>
    </row>
    <row r="53" spans="3:5" ht="15" x14ac:dyDescent="0.2">
      <c r="C53" s="62"/>
      <c r="D53" s="43"/>
      <c r="E53" s="242"/>
    </row>
    <row r="54" spans="3:5" ht="15" x14ac:dyDescent="0.25">
      <c r="C54" s="62"/>
      <c r="D54" s="19"/>
      <c r="E54" s="243"/>
    </row>
    <row r="55" spans="3:5" x14ac:dyDescent="0.2">
      <c r="C55" s="62"/>
      <c r="D55" s="62"/>
      <c r="E55" s="71" t="s">
        <v>67</v>
      </c>
    </row>
  </sheetData>
  <sheetProtection algorithmName="SHA-512" hashValue="qDACMDmokmkkNIcogrdNHqAxOdLNoh1an9dJfaQsPyNPkx59a7o+YtUSF4svCJ0rpXRdc+KBendHNsB+Yzz2XA==" saltValue="VtG1dK+E7Li7MXsVoxvpaQ==" spinCount="100000" sheet="1" selectLockedCells="1"/>
  <mergeCells count="44">
    <mergeCell ref="B33:C33"/>
    <mergeCell ref="B34:C34"/>
    <mergeCell ref="A36:C36"/>
    <mergeCell ref="B35:C35"/>
    <mergeCell ref="A38:F38"/>
    <mergeCell ref="D36:F36"/>
    <mergeCell ref="A6:B6"/>
    <mergeCell ref="B20:C20"/>
    <mergeCell ref="A7:B7"/>
    <mergeCell ref="E1:F2"/>
    <mergeCell ref="E52:E54"/>
    <mergeCell ref="C46:D46"/>
    <mergeCell ref="C47:D47"/>
    <mergeCell ref="C48:D48"/>
    <mergeCell ref="C50:D50"/>
    <mergeCell ref="C49:D49"/>
    <mergeCell ref="A40:F40"/>
    <mergeCell ref="B28:C28"/>
    <mergeCell ref="B29:C29"/>
    <mergeCell ref="B30:C30"/>
    <mergeCell ref="B31:C31"/>
    <mergeCell ref="B32:C32"/>
    <mergeCell ref="B26:C26"/>
    <mergeCell ref="B27:C27"/>
    <mergeCell ref="B16:C16"/>
    <mergeCell ref="B17:C17"/>
    <mergeCell ref="B18:C18"/>
    <mergeCell ref="B19:C19"/>
    <mergeCell ref="A1:B1"/>
    <mergeCell ref="C1:D1"/>
    <mergeCell ref="A2:B2"/>
    <mergeCell ref="B15:C15"/>
    <mergeCell ref="A21:C21"/>
    <mergeCell ref="A8:F8"/>
    <mergeCell ref="A10:C10"/>
    <mergeCell ref="B12:C12"/>
    <mergeCell ref="B13:C13"/>
    <mergeCell ref="B14:C14"/>
    <mergeCell ref="C2:D2"/>
    <mergeCell ref="A3:B3"/>
    <mergeCell ref="C3:D3"/>
    <mergeCell ref="A4:B4"/>
    <mergeCell ref="C4:D4"/>
    <mergeCell ref="D21:F21"/>
  </mergeCells>
  <phoneticPr fontId="33" type="noConversion"/>
  <conditionalFormatting sqref="E12:E18">
    <cfRule type="cellIs" dxfId="21" priority="38" operator="equal">
      <formula>0</formula>
    </cfRule>
  </conditionalFormatting>
  <conditionalFormatting sqref="D12:D19">
    <cfRule type="cellIs" dxfId="20" priority="37" operator="equal">
      <formula>0</formula>
    </cfRule>
  </conditionalFormatting>
  <conditionalFormatting sqref="E19">
    <cfRule type="cellIs" dxfId="19" priority="36" operator="equal">
      <formula>0</formula>
    </cfRule>
  </conditionalFormatting>
  <conditionalFormatting sqref="F39">
    <cfRule type="cellIs" dxfId="18" priority="32" operator="equal">
      <formula>1</formula>
    </cfRule>
    <cfRule type="cellIs" dxfId="17" priority="33" operator="lessThan">
      <formula>1</formula>
    </cfRule>
    <cfRule type="cellIs" dxfId="16" priority="34" operator="greaterThan">
      <formula>1</formula>
    </cfRule>
  </conditionalFormatting>
  <conditionalFormatting sqref="D33">
    <cfRule type="cellIs" dxfId="15" priority="28" operator="equal">
      <formula>0</formula>
    </cfRule>
  </conditionalFormatting>
  <conditionalFormatting sqref="E26:E29">
    <cfRule type="cellIs" dxfId="14" priority="31" operator="equal">
      <formula>0</formula>
    </cfRule>
  </conditionalFormatting>
  <conditionalFormatting sqref="D34">
    <cfRule type="cellIs" dxfId="13" priority="30" operator="equal">
      <formula>0</formula>
    </cfRule>
  </conditionalFormatting>
  <conditionalFormatting sqref="D27:D32">
    <cfRule type="cellIs" dxfId="12" priority="29" operator="equal">
      <formula>0</formula>
    </cfRule>
  </conditionalFormatting>
  <conditionalFormatting sqref="C47:C50">
    <cfRule type="cellIs" dxfId="11" priority="27" operator="equal">
      <formula>0</formula>
    </cfRule>
  </conditionalFormatting>
  <conditionalFormatting sqref="C23:C24">
    <cfRule type="cellIs" dxfId="10" priority="23" operator="equal">
      <formula>0</formula>
    </cfRule>
  </conditionalFormatting>
  <conditionalFormatting sqref="D23:D24">
    <cfRule type="cellIs" dxfId="9" priority="22" operator="equal">
      <formula>0</formula>
    </cfRule>
  </conditionalFormatting>
  <conditionalFormatting sqref="E23:E24">
    <cfRule type="cellIs" dxfId="8" priority="21" operator="equal">
      <formula>0</formula>
    </cfRule>
  </conditionalFormatting>
  <conditionalFormatting sqref="D26">
    <cfRule type="cellIs" dxfId="7" priority="20" operator="equal">
      <formula>0</formula>
    </cfRule>
  </conditionalFormatting>
  <conditionalFormatting sqref="B35">
    <cfRule type="expression" dxfId="6" priority="39">
      <formula>$D$34&gt;0</formula>
    </cfRule>
  </conditionalFormatting>
  <conditionalFormatting sqref="B35:C35">
    <cfRule type="notContainsBlanks" dxfId="5" priority="10" stopIfTrue="1">
      <formula>LEN(TRIM(B35))&gt;0</formula>
    </cfRule>
  </conditionalFormatting>
  <conditionalFormatting sqref="B20">
    <cfRule type="expression" dxfId="4" priority="40">
      <formula>$D$19&gt;0</formula>
    </cfRule>
  </conditionalFormatting>
  <conditionalFormatting sqref="B20:C20">
    <cfRule type="notContainsBlanks" dxfId="3" priority="6" stopIfTrue="1">
      <formula>LEN(TRIM(B20))&gt;0</formula>
    </cfRule>
  </conditionalFormatting>
  <conditionalFormatting sqref="E30:E34">
    <cfRule type="cellIs" dxfId="2" priority="4" operator="equal">
      <formula>0</formula>
    </cfRule>
  </conditionalFormatting>
  <conditionalFormatting sqref="E1">
    <cfRule type="cellIs" dxfId="1" priority="3" operator="equal">
      <formula>0</formula>
    </cfRule>
  </conditionalFormatting>
  <conditionalFormatting sqref="E1">
    <cfRule type="containsText" dxfId="0" priority="2" operator="containsText" text="21">
      <formula>NOT(ISERROR(SEARCH("21",E1)))</formula>
    </cfRule>
  </conditionalFormatting>
  <dataValidations count="1">
    <dataValidation type="list" allowBlank="1" showInputMessage="1" showErrorMessage="1" sqref="C24" xr:uid="{B5B967FD-7A72-41A1-9F8B-78A60C782BEB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8" orientation="portrait" r:id="rId1"/>
  <headerFooter>
    <oddHeader xml:space="preserve">&amp;R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1. SOUHRNNÉ INFORMACE</vt:lpstr>
      <vt:lpstr>2. POUŽITÍ DOTACE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INFORMACE'!Oblast_tisku</vt:lpstr>
      <vt:lpstr>'2. POUŽITÍ DOTACE'!Oblast_tisku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2021-12-29T10:32:13Z</cp:lastPrinted>
  <dcterms:created xsi:type="dcterms:W3CDTF">2021-11-13T18:08:13Z</dcterms:created>
  <dcterms:modified xsi:type="dcterms:W3CDTF">2022-12-14T16:49:46Z</dcterms:modified>
  <cp:category/>
  <cp:contentStatus/>
</cp:coreProperties>
</file>